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20" activeTab="2"/>
  </bookViews>
  <sheets>
    <sheet name="prihodi" sheetId="1" r:id="rId1"/>
    <sheet name="rashodi" sheetId="2" r:id="rId2"/>
    <sheet name="neizmirene obaveze" sheetId="3" r:id="rId3"/>
  </sheets>
  <definedNames/>
  <calcPr fullCalcOnLoad="1"/>
</workbook>
</file>

<file path=xl/sharedStrings.xml><?xml version="1.0" encoding="utf-8"?>
<sst xmlns="http://schemas.openxmlformats.org/spreadsheetml/2006/main" count="321" uniqueCount="289">
  <si>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</si>
  <si>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</si>
  <si>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</si>
  <si>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</si>
  <si>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</si>
  <si>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</si>
  <si>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</si>
  <si>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</si>
  <si>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</si>
  <si>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</si>
  <si>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</si>
  <si>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</si>
  <si>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</si>
  <si>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</si>
  <si>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</si>
  <si>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</si>
  <si>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</si>
  <si>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</si>
  <si>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</si>
  <si>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</si>
  <si>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</si>
  <si>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</si>
  <si>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</si>
  <si>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</si>
  <si>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</si>
  <si>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</si>
  <si>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</si>
  <si>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</si>
  <si>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</si>
  <si>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</si>
  <si>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</si>
  <si>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</si>
  <si>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</si>
  <si>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</si>
  <si>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</si>
  <si>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</si>
  <si>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</si>
  <si>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</si>
  <si>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</si>
  <si>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</si>
  <si>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</si>
  <si>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</si>
  <si>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</si>
  <si>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</si>
  <si>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</si>
  <si>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</si>
  <si>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</si>
  <si>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</si>
  <si>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</si>
  <si>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</si>
  <si>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</si>
  <si>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</si>
  <si>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</si>
  <si>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</si>
  <si>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</si>
  <si>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</si>
  <si>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</si>
  <si>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</si>
  <si>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</si>
  <si>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</si>
  <si>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</si>
  <si>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</si>
  <si>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</si>
  <si>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</si>
  <si>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</si>
  <si>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</si>
  <si>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</si>
  <si>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</si>
  <si>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</si>
  <si>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</si>
  <si>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</si>
  <si>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</si>
  <si>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</si>
  <si>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</si>
  <si>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</si>
  <si>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</si>
  <si>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</si>
  <si>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</si>
  <si>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</si>
  <si>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</si>
  <si>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</si>
  <si>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</si>
  <si>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</si>
  <si>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</si>
  <si>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</si>
  <si>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</si>
  <si>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</si>
  <si>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</si>
  <si>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</si>
  <si>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</si>
  <si>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</si>
  <si>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</si>
  <si>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</si>
  <si>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</si>
  <si>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</si>
  <si>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</si>
  <si>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</si>
  <si>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</si>
  <si>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</si>
  <si>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</si>
  <si>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</si>
  <si>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</si>
  <si>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</si>
  <si>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</si>
  <si>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</si>
  <si>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</si>
  <si>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</si>
  <si>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</si>
  <si>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</si>
  <si>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</si>
  <si>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</si>
  <si>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</si>
  <si>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</si>
  <si>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</si>
  <si>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</si>
  <si>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</si>
  <si>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</si>
  <si>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</si>
  <si>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</si>
  <si>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</si>
  <si>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</si>
  <si>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</si>
  <si>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</si>
  <si>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</si>
  <si>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</si>
  <si>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</si>
  <si>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</si>
  <si>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</si>
  <si>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</si>
  <si>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</si>
  <si>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</si>
  <si>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</si>
  <si>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</si>
  <si>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</si>
  <si>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</si>
  <si>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</si>
  <si>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</si>
  <si>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</si>
  <si>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</si>
  <si>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</si>
  <si>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</si>
  <si>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</si>
  <si>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</si>
  <si>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</si>
  <si>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</si>
  <si>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</si>
  <si>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</si>
  <si>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</si>
  <si>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</si>
  <si>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</si>
  <si>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</si>
  <si>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</si>
  <si>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</si>
  <si>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</si>
  <si>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</si>
  <si>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</si>
  <si>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</si>
  <si>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</si>
  <si>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</si>
  <si>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</si>
  <si>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</si>
  <si>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</si>
  <si>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</si>
  <si>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</si>
  <si>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</si>
  <si>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</si>
  <si>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</si>
  <si>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</si>
  <si>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</si>
  <si>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</si>
  <si>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</si>
  <si>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</si>
  <si>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</si>
  <si>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</si>
  <si>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</si>
  <si>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</si>
  <si>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</si>
  <si>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</si>
  <si>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</si>
  <si>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</si>
  <si>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</si>
  <si>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</si>
  <si>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</si>
  <si>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</si>
  <si>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</si>
  <si>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</si>
  <si>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</si>
  <si>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</si>
  <si>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</si>
  <si>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</si>
  <si>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</si>
  <si>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</si>
  <si>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</si>
  <si>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</si>
  <si>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</si>
  <si>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</si>
  <si>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</si>
  <si>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</si>
  <si>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</si>
  <si>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</si>
  <si>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</si>
  <si>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</si>
  <si>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</si>
  <si>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</si>
  <si>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</si>
  <si>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</si>
  <si>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</si>
  <si>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</si>
  <si>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</si>
  <si>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</si>
  <si>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</si>
  <si>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</si>
  <si>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</si>
  <si>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</si>
  <si>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</si>
  <si>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</si>
  <si>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</si>
  <si>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</si>
  <si>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</si>
  <si>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</si>
  <si>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</si>
  <si>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</si>
  <si>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</si>
  <si>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</si>
  <si>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</si>
  <si>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</si>
  <si>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</si>
  <si>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</si>
  <si>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</si>
  <si>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</si>
  <si>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</si>
  <si>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</si>
  <si>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</si>
  <si>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</si>
  <si>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</si>
  <si>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</si>
  <si>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</si>
  <si>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</si>
  <si>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</si>
  <si>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</si>
  <si>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</si>
  <si>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</si>
  <si>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</si>
  <si>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</si>
  <si>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</si>
  <si>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</si>
  <si>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</si>
  <si>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</si>
  <si>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</si>
  <si>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</si>
  <si>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</si>
  <si>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</si>
  <si>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</si>
  <si>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</si>
  <si>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</si>
  <si>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</si>
  <si>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</si>
  <si>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</si>
  <si>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</si>
  <si>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</si>
  <si>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</si>
  <si>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</si>
  <si>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</si>
  <si>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</si>
  <si>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</si>
  <si>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</si>
  <si>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</si>
  <si>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</si>
  <si>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</si>
  <si>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</si>
  <si>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NAZIV OPŠTINE</t>
  </si>
  <si>
    <t xml:space="preserve">       Izdaci po osnovu troškova sudskih postupaka</t>
  </si>
  <si>
    <t>Naknada za korišćenje luke-nautički turizam</t>
  </si>
  <si>
    <t>Naknada za izgradnju javnih garaža</t>
  </si>
  <si>
    <t>Ostale naknade za puteve</t>
  </si>
  <si>
    <t>Obaveze po osnovu reprogramiranog poreskog duga</t>
  </si>
  <si>
    <t>VIII</t>
  </si>
  <si>
    <t>Izvršenje u mjesecu  3</t>
  </si>
  <si>
    <t>Izvršenje u periodu 01.01.-31.3.2022.</t>
  </si>
  <si>
    <t>Izvršenje u mjesecu 3</t>
  </si>
  <si>
    <t>Ostvarenje u mjesecu 3</t>
  </si>
  <si>
    <t xml:space="preserve">Ostvarenje u periodu 01.01.-31.03.2022       </t>
  </si>
  <si>
    <t>Reprogramirani poreski dug</t>
  </si>
  <si>
    <t>ukupan iznos reprogramiranog poreskog duga</t>
  </si>
  <si>
    <t>dospjeli neplaćeni iznos reprogramiranog poreskog duga na kraju IV kvartala 2021.godine</t>
  </si>
  <si>
    <t>Stanje neizmirenih obaveza opštine na kraju  I kvartala 2022 god.</t>
  </si>
  <si>
    <t>Stanje neizmirenih obaveza javnih preduzeca i ustanova na kraju I kvartala 2022 god.</t>
  </si>
  <si>
    <t>dospjeli iznos reprogramiranog poreskog duga na kraju I kvartala 2022.godine</t>
  </si>
  <si>
    <t>plaćeni iznos reprogramiranog poreskog duga na kraju I kvartala 2022.godine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</si>
</sst>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1" fontId="0" fillId="0" borderId="0" xfId="42" applyFont="1" applyAlignment="1">
      <alignment/>
    </xf>
    <xf numFmtId="171" fontId="5" fillId="0" borderId="0" xfId="42" applyFon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/>
    </xf>
    <xf numFmtId="0" fontId="12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wrapText="1"/>
    </xf>
    <xf numFmtId="0" fontId="8" fillId="0" borderId="1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E59" sqref="E59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00390625" style="0" customWidth="1"/>
    <col min="6" max="6" width="9.57421875" style="0" customWidth="1"/>
  </cols>
  <sheetData>
    <row r="1" ht="15" thickBot="1">
      <c r="B1" s="3"/>
    </row>
    <row r="2" spans="1:7" ht="15" thickBot="1">
      <c r="A2" s="13"/>
      <c r="B2" s="13"/>
      <c r="C2" s="13"/>
      <c r="D2" s="14"/>
      <c r="E2" s="83" t="s">
        <v>263</v>
      </c>
      <c r="F2" s="84"/>
      <c r="G2" s="12"/>
    </row>
    <row r="3" spans="1:6" ht="14.25">
      <c r="A3" s="15"/>
      <c r="B3" s="15"/>
      <c r="C3" s="16"/>
      <c r="D3" s="16"/>
      <c r="E3" s="16"/>
      <c r="F3" s="16"/>
    </row>
    <row r="4" spans="1:6" ht="14.25">
      <c r="A4" s="85" t="s">
        <v>270</v>
      </c>
      <c r="B4" s="86"/>
      <c r="C4" s="86"/>
      <c r="D4" s="86"/>
      <c r="E4" s="86"/>
      <c r="F4" s="87"/>
    </row>
    <row r="5" spans="1:6" ht="60" customHeight="1">
      <c r="A5" s="17"/>
      <c r="B5" s="18" t="s">
        <v>80</v>
      </c>
      <c r="C5" s="19" t="s">
        <v>252</v>
      </c>
      <c r="D5" s="19" t="s">
        <v>280</v>
      </c>
      <c r="E5" s="19" t="s">
        <v>281</v>
      </c>
      <c r="F5" s="19" t="s">
        <v>81</v>
      </c>
    </row>
    <row r="6" spans="1:6" ht="14.25">
      <c r="A6" s="20">
        <v>71</v>
      </c>
      <c r="B6" s="17" t="s">
        <v>82</v>
      </c>
      <c r="C6" s="21">
        <f>C7+C12+C16+C33</f>
        <v>3160000</v>
      </c>
      <c r="D6" s="21">
        <f>D7+D12+D16+D33</f>
        <v>115748.64</v>
      </c>
      <c r="E6" s="21">
        <f>E7+E12+E16+E33</f>
        <v>304719.18000000005</v>
      </c>
      <c r="F6" s="21">
        <f>E6/C6</f>
        <v>0.09643012025316457</v>
      </c>
    </row>
    <row r="7" spans="1:6" ht="14.25">
      <c r="A7" s="20">
        <v>711</v>
      </c>
      <c r="B7" s="17" t="s">
        <v>83</v>
      </c>
      <c r="C7" s="21">
        <f>C8+C9+C10+C11</f>
        <v>1700000</v>
      </c>
      <c r="D7" s="21">
        <f>D8+D9+D10+D11</f>
        <v>77611.94</v>
      </c>
      <c r="E7" s="21">
        <f>E8+E9+E10+E11</f>
        <v>214859.15000000002</v>
      </c>
      <c r="F7" s="21">
        <f>E7/C7%</f>
        <v>12.638773529411766</v>
      </c>
    </row>
    <row r="8" spans="1:6" ht="14.25">
      <c r="A8" s="22" t="s">
        <v>84</v>
      </c>
      <c r="B8" s="23" t="s">
        <v>85</v>
      </c>
      <c r="C8" s="24">
        <v>1200000</v>
      </c>
      <c r="D8" s="24">
        <v>63955.63</v>
      </c>
      <c r="E8" s="25">
        <v>149763</v>
      </c>
      <c r="F8" s="21">
        <f aca="true" t="shared" si="0" ref="F8:F14">E8/C8%</f>
        <v>12.48025</v>
      </c>
    </row>
    <row r="9" spans="1:6" ht="14.25">
      <c r="A9" s="23">
        <v>71131</v>
      </c>
      <c r="B9" s="23" t="s">
        <v>86</v>
      </c>
      <c r="C9" s="24">
        <v>160000</v>
      </c>
      <c r="D9" s="24">
        <v>4155.68</v>
      </c>
      <c r="E9" s="25">
        <v>21781.79</v>
      </c>
      <c r="F9" s="21">
        <f t="shared" si="0"/>
        <v>13.61361875</v>
      </c>
    </row>
    <row r="10" spans="1:6" ht="14.25">
      <c r="A10" s="23">
        <v>71132</v>
      </c>
      <c r="B10" s="23" t="s">
        <v>87</v>
      </c>
      <c r="C10" s="24">
        <v>70000</v>
      </c>
      <c r="D10" s="24">
        <v>3599.66</v>
      </c>
      <c r="E10" s="25">
        <v>22504.97</v>
      </c>
      <c r="F10" s="21">
        <f t="shared" si="0"/>
        <v>32.14995714285715</v>
      </c>
    </row>
    <row r="11" spans="1:6" ht="14.25">
      <c r="A11" s="22" t="s">
        <v>88</v>
      </c>
      <c r="B11" s="23" t="s">
        <v>89</v>
      </c>
      <c r="C11" s="24">
        <v>270000</v>
      </c>
      <c r="D11" s="24">
        <v>5900.97</v>
      </c>
      <c r="E11" s="25">
        <v>20809.39</v>
      </c>
      <c r="F11" s="21">
        <f t="shared" si="0"/>
        <v>7.707181481481482</v>
      </c>
    </row>
    <row r="12" spans="1:6" s="4" customFormat="1" ht="12.75">
      <c r="A12" s="20">
        <v>713</v>
      </c>
      <c r="B12" s="26" t="s">
        <v>90</v>
      </c>
      <c r="C12" s="21">
        <f>C13+C14</f>
        <v>55000</v>
      </c>
      <c r="D12" s="21">
        <f>D13+D14</f>
        <v>1489</v>
      </c>
      <c r="E12" s="21">
        <f>E13+E14</f>
        <v>6459</v>
      </c>
      <c r="F12" s="21">
        <f t="shared" si="0"/>
        <v>11.743636363636364</v>
      </c>
    </row>
    <row r="13" spans="1:6" ht="14.25">
      <c r="A13" s="22" t="s">
        <v>91</v>
      </c>
      <c r="B13" s="23" t="s">
        <v>92</v>
      </c>
      <c r="C13" s="24">
        <v>25000</v>
      </c>
      <c r="D13" s="24">
        <v>1489</v>
      </c>
      <c r="E13" s="25">
        <v>4309</v>
      </c>
      <c r="F13" s="21">
        <f t="shared" si="0"/>
        <v>17.236</v>
      </c>
    </row>
    <row r="14" spans="1:6" ht="14.25">
      <c r="A14" s="22" t="s">
        <v>93</v>
      </c>
      <c r="B14" s="23" t="s">
        <v>94</v>
      </c>
      <c r="C14" s="24">
        <v>30000</v>
      </c>
      <c r="D14" s="24">
        <v>0</v>
      </c>
      <c r="E14" s="25">
        <v>2150</v>
      </c>
      <c r="F14" s="21">
        <f t="shared" si="0"/>
        <v>7.166666666666667</v>
      </c>
    </row>
    <row r="15" spans="1:6" ht="14.25">
      <c r="A15" s="22">
        <v>7136</v>
      </c>
      <c r="B15" s="23" t="s">
        <v>95</v>
      </c>
      <c r="C15" s="24"/>
      <c r="D15" s="24"/>
      <c r="E15" s="25"/>
      <c r="F15" s="21"/>
    </row>
    <row r="16" spans="1:6" s="4" customFormat="1" ht="12.75">
      <c r="A16" s="20">
        <v>714</v>
      </c>
      <c r="B16" s="26" t="s">
        <v>96</v>
      </c>
      <c r="C16" s="21">
        <f>C17+C27+C29+C30+C32</f>
        <v>1320000</v>
      </c>
      <c r="D16" s="21">
        <f>D17+D27+D29+D30+D32</f>
        <v>31779.789999999997</v>
      </c>
      <c r="E16" s="21">
        <f>E17+E27+E29+E30+E32</f>
        <v>61864.77</v>
      </c>
      <c r="F16" s="21">
        <f>E16/C16%</f>
        <v>4.686725</v>
      </c>
    </row>
    <row r="17" spans="1:6" s="4" customFormat="1" ht="12.75">
      <c r="A17" s="23">
        <v>7141</v>
      </c>
      <c r="B17" s="23" t="s">
        <v>97</v>
      </c>
      <c r="C17" s="24">
        <v>950000</v>
      </c>
      <c r="D17" s="24">
        <v>764.01</v>
      </c>
      <c r="E17" s="24">
        <v>6182.07</v>
      </c>
      <c r="F17" s="21">
        <f>E17/C17%</f>
        <v>0.6507442105263158</v>
      </c>
    </row>
    <row r="18" spans="1:6" s="4" customFormat="1" ht="12.75">
      <c r="A18" s="22" t="s">
        <v>98</v>
      </c>
      <c r="B18" s="23" t="s">
        <v>99</v>
      </c>
      <c r="C18" s="24"/>
      <c r="D18" s="24"/>
      <c r="E18" s="25"/>
      <c r="F18" s="21"/>
    </row>
    <row r="19" spans="1:6" ht="14.25">
      <c r="A19" s="22" t="s">
        <v>100</v>
      </c>
      <c r="B19" s="23" t="s">
        <v>101</v>
      </c>
      <c r="C19" s="24"/>
      <c r="D19" s="24"/>
      <c r="E19" s="25"/>
      <c r="F19" s="21"/>
    </row>
    <row r="20" spans="1:6" ht="14.25">
      <c r="A20" s="22" t="s">
        <v>102</v>
      </c>
      <c r="B20" s="23" t="s">
        <v>103</v>
      </c>
      <c r="C20" s="24"/>
      <c r="D20" s="24"/>
      <c r="E20" s="25"/>
      <c r="F20" s="21"/>
    </row>
    <row r="21" spans="1:6" ht="14.25">
      <c r="A21" s="22">
        <v>71414</v>
      </c>
      <c r="B21" s="23" t="s">
        <v>104</v>
      </c>
      <c r="C21" s="24"/>
      <c r="D21" s="24"/>
      <c r="E21" s="25"/>
      <c r="F21" s="21"/>
    </row>
    <row r="22" spans="1:6" ht="14.25">
      <c r="A22" s="23">
        <v>7142</v>
      </c>
      <c r="B22" s="23" t="s">
        <v>105</v>
      </c>
      <c r="C22" s="21"/>
      <c r="D22" s="21"/>
      <c r="E22" s="21"/>
      <c r="F22" s="21"/>
    </row>
    <row r="23" spans="1:6" s="4" customFormat="1" ht="12.75">
      <c r="A23" s="22" t="s">
        <v>106</v>
      </c>
      <c r="B23" s="23" t="s">
        <v>107</v>
      </c>
      <c r="C23" s="24"/>
      <c r="D23" s="24"/>
      <c r="E23" s="25"/>
      <c r="F23" s="21"/>
    </row>
    <row r="24" spans="1:6" ht="14.25">
      <c r="A24" s="22" t="s">
        <v>108</v>
      </c>
      <c r="B24" s="23" t="s">
        <v>109</v>
      </c>
      <c r="C24" s="24"/>
      <c r="D24" s="24"/>
      <c r="E24" s="25"/>
      <c r="F24" s="21"/>
    </row>
    <row r="25" spans="1:6" ht="14.25">
      <c r="A25" s="27">
        <v>71424</v>
      </c>
      <c r="B25" s="28" t="s">
        <v>110</v>
      </c>
      <c r="C25" s="24"/>
      <c r="D25" s="24"/>
      <c r="E25" s="25"/>
      <c r="F25" s="21"/>
    </row>
    <row r="26" spans="1:6" ht="14.25">
      <c r="A26" s="69">
        <v>71425</v>
      </c>
      <c r="B26" s="70" t="s">
        <v>272</v>
      </c>
      <c r="C26" s="71"/>
      <c r="D26" s="71"/>
      <c r="E26" s="71"/>
      <c r="F26" s="21"/>
    </row>
    <row r="27" spans="1:6" s="4" customFormat="1" ht="15" customHeight="1">
      <c r="A27" s="72" t="s">
        <v>111</v>
      </c>
      <c r="B27" s="73" t="s">
        <v>112</v>
      </c>
      <c r="C27" s="71">
        <v>150000</v>
      </c>
      <c r="D27" s="71">
        <v>4455.68</v>
      </c>
      <c r="E27" s="71">
        <v>9837.71</v>
      </c>
      <c r="F27" s="21">
        <f>E27/C27%</f>
        <v>6.558473333333333</v>
      </c>
    </row>
    <row r="28" spans="1:6" s="4" customFormat="1" ht="15" customHeight="1">
      <c r="A28" s="72">
        <v>71464</v>
      </c>
      <c r="B28" s="73" t="s">
        <v>273</v>
      </c>
      <c r="C28" s="71"/>
      <c r="D28" s="71"/>
      <c r="E28" s="71"/>
      <c r="F28" s="21"/>
    </row>
    <row r="29" spans="1:6" ht="14.25" customHeight="1">
      <c r="A29" s="72" t="s">
        <v>113</v>
      </c>
      <c r="B29" s="73" t="s">
        <v>248</v>
      </c>
      <c r="C29" s="71">
        <v>120000</v>
      </c>
      <c r="D29" s="71">
        <v>18409.51</v>
      </c>
      <c r="E29" s="71">
        <v>27183.45</v>
      </c>
      <c r="F29" s="21">
        <f>E29/C29%</f>
        <v>22.652875</v>
      </c>
    </row>
    <row r="30" spans="1:6" ht="15" customHeight="1">
      <c r="A30" s="72">
        <v>71484</v>
      </c>
      <c r="B30" s="73" t="s">
        <v>226</v>
      </c>
      <c r="C30" s="71">
        <v>90000</v>
      </c>
      <c r="D30" s="71">
        <v>8150.59</v>
      </c>
      <c r="E30" s="71">
        <v>18661.54</v>
      </c>
      <c r="F30" s="21">
        <f>E30/C30%</f>
        <v>20.735044444444444</v>
      </c>
    </row>
    <row r="31" spans="1:6" ht="15" customHeight="1">
      <c r="A31" s="72">
        <v>71489</v>
      </c>
      <c r="B31" s="73" t="s">
        <v>274</v>
      </c>
      <c r="C31" s="71"/>
      <c r="D31" s="71"/>
      <c r="E31" s="71"/>
      <c r="F31" s="21"/>
    </row>
    <row r="32" spans="1:6" ht="18" customHeight="1">
      <c r="A32" s="22" t="s">
        <v>114</v>
      </c>
      <c r="B32" s="23" t="s">
        <v>17</v>
      </c>
      <c r="C32" s="24">
        <v>10000</v>
      </c>
      <c r="D32" s="24">
        <v>0</v>
      </c>
      <c r="E32" s="25">
        <v>0</v>
      </c>
      <c r="F32" s="21">
        <f>E32/C32%</f>
        <v>0</v>
      </c>
    </row>
    <row r="33" spans="1:6" ht="14.25">
      <c r="A33" s="20">
        <v>715</v>
      </c>
      <c r="B33" s="26" t="s">
        <v>115</v>
      </c>
      <c r="C33" s="21">
        <f>C36+C37</f>
        <v>85000</v>
      </c>
      <c r="D33" s="21">
        <f>D36+D37</f>
        <v>4867.91</v>
      </c>
      <c r="E33" s="21">
        <f>E36+E37</f>
        <v>21536.260000000002</v>
      </c>
      <c r="F33" s="21"/>
    </row>
    <row r="34" spans="1:6" ht="14.25">
      <c r="A34" s="22" t="s">
        <v>116</v>
      </c>
      <c r="B34" s="23" t="s">
        <v>117</v>
      </c>
      <c r="C34" s="21"/>
      <c r="D34" s="21"/>
      <c r="E34" s="74"/>
      <c r="F34" s="21"/>
    </row>
    <row r="35" spans="1:6" ht="14.25">
      <c r="A35" s="22" t="s">
        <v>118</v>
      </c>
      <c r="B35" s="23" t="s">
        <v>119</v>
      </c>
      <c r="C35" s="24"/>
      <c r="D35" s="24"/>
      <c r="E35" s="25"/>
      <c r="F35" s="21"/>
    </row>
    <row r="36" spans="1:6" ht="14.25">
      <c r="A36" s="22" t="s">
        <v>120</v>
      </c>
      <c r="B36" s="23" t="s">
        <v>121</v>
      </c>
      <c r="C36" s="24">
        <v>55000</v>
      </c>
      <c r="D36" s="24">
        <v>575.33</v>
      </c>
      <c r="E36" s="25">
        <v>1188.36</v>
      </c>
      <c r="F36" s="21">
        <f>E36/C36%</f>
        <v>2.160654545454545</v>
      </c>
    </row>
    <row r="37" spans="1:6" ht="14.25">
      <c r="A37" s="22" t="s">
        <v>122</v>
      </c>
      <c r="B37" s="23" t="s">
        <v>115</v>
      </c>
      <c r="C37" s="24">
        <v>30000</v>
      </c>
      <c r="D37" s="24">
        <v>4292.58</v>
      </c>
      <c r="E37" s="25">
        <v>20347.9</v>
      </c>
      <c r="F37" s="21">
        <f>E37/C37%</f>
        <v>67.82633333333334</v>
      </c>
    </row>
    <row r="38" spans="1:6" ht="14.25">
      <c r="A38" s="20">
        <v>72</v>
      </c>
      <c r="B38" s="26" t="s">
        <v>123</v>
      </c>
      <c r="C38" s="21">
        <f>C40</f>
        <v>600000</v>
      </c>
      <c r="D38" s="21">
        <f>D40</f>
        <v>0</v>
      </c>
      <c r="E38" s="21">
        <f>E40</f>
        <v>2963.1</v>
      </c>
      <c r="F38" s="21">
        <f>E38/C38%</f>
        <v>0.49385</v>
      </c>
    </row>
    <row r="39" spans="1:6" s="4" customFormat="1" ht="12.75">
      <c r="A39" s="22" t="s">
        <v>124</v>
      </c>
      <c r="B39" s="23" t="s">
        <v>125</v>
      </c>
      <c r="C39" s="24"/>
      <c r="D39" s="24"/>
      <c r="E39" s="25"/>
      <c r="F39" s="21"/>
    </row>
    <row r="40" spans="1:6" ht="14.25">
      <c r="A40" s="22" t="s">
        <v>126</v>
      </c>
      <c r="B40" s="23" t="s">
        <v>127</v>
      </c>
      <c r="C40" s="24">
        <v>600000</v>
      </c>
      <c r="D40" s="24">
        <v>0</v>
      </c>
      <c r="E40" s="25">
        <v>2963.1</v>
      </c>
      <c r="F40" s="21">
        <f>E40/C40%</f>
        <v>0.49385</v>
      </c>
    </row>
    <row r="41" spans="1:6" ht="14.25">
      <c r="A41" s="22" t="s">
        <v>128</v>
      </c>
      <c r="B41" s="23" t="s">
        <v>129</v>
      </c>
      <c r="C41" s="24"/>
      <c r="D41" s="24"/>
      <c r="E41" s="25"/>
      <c r="F41" s="21"/>
    </row>
    <row r="42" spans="1:6" ht="22.5">
      <c r="A42" s="20">
        <v>73</v>
      </c>
      <c r="B42" s="30" t="s">
        <v>130</v>
      </c>
      <c r="C42" s="29"/>
      <c r="D42" s="29"/>
      <c r="E42" s="29">
        <f>E44</f>
        <v>792900.81</v>
      </c>
      <c r="F42" s="21"/>
    </row>
    <row r="43" spans="1:6" s="4" customFormat="1" ht="16.5" customHeight="1">
      <c r="A43" s="22">
        <v>731</v>
      </c>
      <c r="B43" s="23" t="s">
        <v>131</v>
      </c>
      <c r="C43" s="24"/>
      <c r="D43" s="24"/>
      <c r="E43" s="25"/>
      <c r="F43" s="21"/>
    </row>
    <row r="44" spans="1:6" ht="14.25">
      <c r="A44" s="22" t="s">
        <v>132</v>
      </c>
      <c r="B44" s="23" t="s">
        <v>133</v>
      </c>
      <c r="C44" s="24"/>
      <c r="D44" s="24"/>
      <c r="E44" s="25">
        <v>792900.81</v>
      </c>
      <c r="F44" s="21"/>
    </row>
    <row r="45" spans="1:6" s="4" customFormat="1" ht="12.75">
      <c r="A45" s="20">
        <v>74</v>
      </c>
      <c r="B45" s="26" t="s">
        <v>134</v>
      </c>
      <c r="C45" s="21">
        <f>C50+C51</f>
        <v>3700000</v>
      </c>
      <c r="D45" s="21">
        <f>D50+D51</f>
        <v>395155.61</v>
      </c>
      <c r="E45" s="21">
        <f>E50+E51</f>
        <v>889544.21</v>
      </c>
      <c r="F45" s="21">
        <f>E45/C45%</f>
        <v>24.041735405405404</v>
      </c>
    </row>
    <row r="46" spans="1:6" s="4" customFormat="1" ht="12.75">
      <c r="A46" s="22" t="s">
        <v>135</v>
      </c>
      <c r="B46" s="23" t="s">
        <v>136</v>
      </c>
      <c r="C46" s="21"/>
      <c r="D46" s="21"/>
      <c r="E46" s="24"/>
      <c r="F46" s="21"/>
    </row>
    <row r="47" spans="1:6" ht="14.25">
      <c r="A47" s="22" t="s">
        <v>137</v>
      </c>
      <c r="B47" s="23" t="s">
        <v>138</v>
      </c>
      <c r="C47" s="24"/>
      <c r="D47" s="24"/>
      <c r="E47" s="25"/>
      <c r="F47" s="21"/>
    </row>
    <row r="48" spans="1:6" ht="14.25">
      <c r="A48" s="22" t="s">
        <v>139</v>
      </c>
      <c r="B48" s="23" t="s">
        <v>140</v>
      </c>
      <c r="C48" s="24"/>
      <c r="D48" s="24"/>
      <c r="E48" s="25"/>
      <c r="F48" s="21"/>
    </row>
    <row r="49" spans="1:6" ht="14.25">
      <c r="A49" s="23">
        <v>742</v>
      </c>
      <c r="B49" s="23" t="s">
        <v>141</v>
      </c>
      <c r="C49" s="21"/>
      <c r="D49" s="21"/>
      <c r="E49" s="21"/>
      <c r="F49" s="21"/>
    </row>
    <row r="50" spans="1:6" ht="14.25">
      <c r="A50" s="22" t="s">
        <v>142</v>
      </c>
      <c r="B50" s="23" t="s">
        <v>249</v>
      </c>
      <c r="C50" s="24">
        <v>200000</v>
      </c>
      <c r="D50" s="24">
        <v>20000</v>
      </c>
      <c r="E50" s="25">
        <v>20000</v>
      </c>
      <c r="F50" s="21">
        <f>E50/C50%</f>
        <v>10</v>
      </c>
    </row>
    <row r="51" spans="1:6" ht="14.25">
      <c r="A51" s="22" t="s">
        <v>143</v>
      </c>
      <c r="B51" s="23" t="s">
        <v>144</v>
      </c>
      <c r="C51" s="24">
        <v>3500000</v>
      </c>
      <c r="D51" s="24">
        <v>375155.61</v>
      </c>
      <c r="E51" s="25">
        <v>869544.21</v>
      </c>
      <c r="F51" s="21">
        <f>E51/C51%</f>
        <v>24.844120285714286</v>
      </c>
    </row>
    <row r="52" spans="1:6" ht="14.25">
      <c r="A52" s="20">
        <v>75</v>
      </c>
      <c r="B52" s="26" t="s">
        <v>57</v>
      </c>
      <c r="C52" s="21">
        <f>C55</f>
        <v>200000</v>
      </c>
      <c r="D52" s="21">
        <f>D55</f>
        <v>0</v>
      </c>
      <c r="E52" s="21">
        <f>E55</f>
        <v>0</v>
      </c>
      <c r="F52" s="21">
        <f>E52/C52%</f>
        <v>0</v>
      </c>
    </row>
    <row r="53" spans="1:6" s="4" customFormat="1" ht="12.75">
      <c r="A53" s="22" t="s">
        <v>145</v>
      </c>
      <c r="B53" s="23" t="s">
        <v>57</v>
      </c>
      <c r="C53" s="24"/>
      <c r="D53" s="24"/>
      <c r="E53" s="24"/>
      <c r="F53" s="21"/>
    </row>
    <row r="54" spans="1:9" ht="14.25">
      <c r="A54" s="22" t="s">
        <v>146</v>
      </c>
      <c r="B54" s="23" t="s">
        <v>147</v>
      </c>
      <c r="C54" s="24"/>
      <c r="D54" s="24"/>
      <c r="E54" s="24"/>
      <c r="F54" s="21"/>
      <c r="I54" s="5"/>
    </row>
    <row r="55" spans="1:9" ht="14.25">
      <c r="A55" s="22">
        <v>75111</v>
      </c>
      <c r="B55" s="23" t="s">
        <v>250</v>
      </c>
      <c r="C55" s="24">
        <v>200000</v>
      </c>
      <c r="D55" s="24">
        <v>0</v>
      </c>
      <c r="E55" s="24">
        <v>0</v>
      </c>
      <c r="F55" s="21"/>
      <c r="I55" s="5"/>
    </row>
    <row r="56" spans="1:9" ht="14.25">
      <c r="A56" s="22">
        <v>75112</v>
      </c>
      <c r="B56" s="23" t="s">
        <v>251</v>
      </c>
      <c r="C56" s="24"/>
      <c r="D56" s="24"/>
      <c r="E56" s="24"/>
      <c r="F56" s="21"/>
      <c r="I56" s="5"/>
    </row>
    <row r="57" spans="1:9" ht="14.25">
      <c r="A57" s="22" t="s">
        <v>148</v>
      </c>
      <c r="B57" s="23" t="s">
        <v>149</v>
      </c>
      <c r="C57" s="24"/>
      <c r="D57" s="24"/>
      <c r="E57" s="24"/>
      <c r="F57" s="21"/>
      <c r="I57" s="5"/>
    </row>
    <row r="58" spans="1:9" ht="14.25">
      <c r="A58" s="23"/>
      <c r="B58" s="26" t="s">
        <v>150</v>
      </c>
      <c r="C58" s="21">
        <f>C7+C12+C16+C38+C45+C52+C33</f>
        <v>7660000</v>
      </c>
      <c r="D58" s="21">
        <f>D7+D12+D16+D38+D45+D33+D52</f>
        <v>510904.24999999994</v>
      </c>
      <c r="E58" s="21">
        <f>E7+E12+E16+E38+E45+E33+E52+E42</f>
        <v>1990127.3</v>
      </c>
      <c r="F58" s="21">
        <f>E58/C58%</f>
        <v>25.98077415143603</v>
      </c>
      <c r="I58" s="5"/>
    </row>
    <row r="59" ht="14.25">
      <c r="I59" s="5"/>
    </row>
    <row r="60" ht="14.25">
      <c r="I60" s="5"/>
    </row>
    <row r="61" spans="1:6" ht="14.25">
      <c r="A61" s="81"/>
      <c r="B61" s="82"/>
      <c r="C61" s="82"/>
      <c r="D61" s="82"/>
      <c r="E61" s="82"/>
      <c r="F61" s="82"/>
    </row>
    <row r="62" spans="1:6" ht="14.25">
      <c r="A62" s="82"/>
      <c r="B62" s="82"/>
      <c r="C62" s="82"/>
      <c r="D62" s="82"/>
      <c r="E62" s="82"/>
      <c r="F62" s="82"/>
    </row>
    <row r="64" spans="5:9" ht="14.25">
      <c r="E64" s="6"/>
      <c r="I64" s="6"/>
    </row>
    <row r="65" spans="5:6" ht="14.25">
      <c r="E65" s="6"/>
      <c r="F65" s="7"/>
    </row>
    <row r="66" ht="14.25">
      <c r="I66" s="8"/>
    </row>
    <row r="73" ht="14.25">
      <c r="I73" s="5"/>
    </row>
    <row r="75" ht="14.25">
      <c r="I75" s="8"/>
    </row>
    <row r="79" ht="14.25">
      <c r="I79" s="8"/>
    </row>
  </sheetData>
  <sheetProtection/>
  <mergeCells count="3">
    <mergeCell ref="A61:F62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1">
      <selection activeCell="E96" sqref="E96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00390625" style="0" customWidth="1"/>
    <col min="6" max="6" width="11.28125" style="0" customWidth="1"/>
  </cols>
  <sheetData>
    <row r="1" ht="15" thickBot="1"/>
    <row r="2" spans="1:6" ht="15" thickBot="1">
      <c r="A2" s="16"/>
      <c r="B2" s="16"/>
      <c r="C2" s="16"/>
      <c r="D2" s="16"/>
      <c r="E2" s="88" t="s">
        <v>264</v>
      </c>
      <c r="F2" s="89"/>
    </row>
    <row r="3" spans="1:6" ht="14.25">
      <c r="A3" s="16"/>
      <c r="B3" s="16"/>
      <c r="C3" s="16"/>
      <c r="D3" s="16"/>
      <c r="E3" s="16"/>
      <c r="F3" s="16"/>
    </row>
    <row r="4" spans="1:6" ht="14.25">
      <c r="A4" s="90" t="s">
        <v>270</v>
      </c>
      <c r="B4" s="91"/>
      <c r="C4" s="91"/>
      <c r="D4" s="91"/>
      <c r="E4" s="91"/>
      <c r="F4" s="92"/>
    </row>
    <row r="5" spans="1:6" s="1" customFormat="1" ht="45.75" thickBot="1">
      <c r="A5" s="31" t="s">
        <v>0</v>
      </c>
      <c r="B5" s="31" t="s">
        <v>1</v>
      </c>
      <c r="C5" s="32" t="s">
        <v>252</v>
      </c>
      <c r="D5" s="32" t="s">
        <v>277</v>
      </c>
      <c r="E5" s="32" t="s">
        <v>278</v>
      </c>
      <c r="F5" s="32" t="s">
        <v>79</v>
      </c>
    </row>
    <row r="6" spans="1:6" s="1" customFormat="1" ht="15" thickTop="1">
      <c r="A6" s="33" t="s">
        <v>2</v>
      </c>
      <c r="B6" s="34" t="s">
        <v>3</v>
      </c>
      <c r="C6" s="35">
        <f>C7+C57+C59+C69</f>
        <v>4537980.62</v>
      </c>
      <c r="D6" s="35">
        <f>D7+D57+D59+D69</f>
        <v>437834.73000000004</v>
      </c>
      <c r="E6" s="35">
        <f>E7+E57+E59+E69</f>
        <v>848784.4700000001</v>
      </c>
      <c r="F6" s="35">
        <f>E6/C6%</f>
        <v>18.704012667202623</v>
      </c>
    </row>
    <row r="7" spans="1:6" s="1" customFormat="1" ht="14.25">
      <c r="A7" s="36">
        <v>41</v>
      </c>
      <c r="B7" s="37" t="s">
        <v>3</v>
      </c>
      <c r="C7" s="38">
        <f>C8+C14+C22+C28+C38+C42+C49+C50</f>
        <v>2486602</v>
      </c>
      <c r="D7" s="38">
        <f>D8+D14+D22+D28+D38+D42+D49+D50</f>
        <v>239311.63</v>
      </c>
      <c r="E7" s="38">
        <f>E8+E14+E22+E28+E38+E42+E49+E50</f>
        <v>331348.46</v>
      </c>
      <c r="F7" s="35">
        <f aca="true" t="shared" si="0" ref="F7:F69">E7/C7%</f>
        <v>13.325351624425622</v>
      </c>
    </row>
    <row r="8" spans="1:6" s="1" customFormat="1" ht="14.25">
      <c r="A8" s="36">
        <v>411</v>
      </c>
      <c r="B8" s="37" t="s">
        <v>4</v>
      </c>
      <c r="C8" s="38">
        <f>C9+C10+C11+C12+C13</f>
        <v>1721651</v>
      </c>
      <c r="D8" s="38">
        <f>D9+D13</f>
        <v>159769.98</v>
      </c>
      <c r="E8" s="38">
        <f>E9+E13</f>
        <v>161223.98</v>
      </c>
      <c r="F8" s="35">
        <f t="shared" si="0"/>
        <v>9.364498379752925</v>
      </c>
    </row>
    <row r="9" spans="1:6" ht="14.25">
      <c r="A9" s="39" t="s">
        <v>151</v>
      </c>
      <c r="B9" s="40" t="s">
        <v>5</v>
      </c>
      <c r="C9" s="41">
        <v>1182801</v>
      </c>
      <c r="D9" s="41">
        <v>159769.98</v>
      </c>
      <c r="E9" s="41">
        <v>161223.98</v>
      </c>
      <c r="F9" s="35">
        <f t="shared" si="0"/>
        <v>13.630693582436944</v>
      </c>
    </row>
    <row r="10" spans="1:6" ht="14.25">
      <c r="A10" s="39" t="s">
        <v>152</v>
      </c>
      <c r="B10" s="40" t="s">
        <v>6</v>
      </c>
      <c r="C10" s="41">
        <v>110833</v>
      </c>
      <c r="D10" s="41"/>
      <c r="E10" s="41"/>
      <c r="F10" s="35">
        <f t="shared" si="0"/>
        <v>0</v>
      </c>
    </row>
    <row r="11" spans="1:6" ht="14.25">
      <c r="A11" s="39" t="s">
        <v>153</v>
      </c>
      <c r="B11" s="40" t="s">
        <v>7</v>
      </c>
      <c r="C11" s="41">
        <v>295990</v>
      </c>
      <c r="D11" s="41"/>
      <c r="E11" s="41"/>
      <c r="F11" s="35">
        <f t="shared" si="0"/>
        <v>0</v>
      </c>
    </row>
    <row r="12" spans="1:6" ht="14.25">
      <c r="A12" s="39" t="s">
        <v>154</v>
      </c>
      <c r="B12" s="40" t="s">
        <v>8</v>
      </c>
      <c r="C12" s="41">
        <v>117554</v>
      </c>
      <c r="D12" s="41"/>
      <c r="E12" s="41"/>
      <c r="F12" s="35">
        <f t="shared" si="0"/>
        <v>0</v>
      </c>
    </row>
    <row r="13" spans="1:6" ht="14.25">
      <c r="A13" s="39" t="s">
        <v>155</v>
      </c>
      <c r="B13" s="40" t="s">
        <v>9</v>
      </c>
      <c r="C13" s="41">
        <v>14473</v>
      </c>
      <c r="D13" s="41">
        <v>0</v>
      </c>
      <c r="E13" s="41">
        <v>0</v>
      </c>
      <c r="F13" s="35">
        <f t="shared" si="0"/>
        <v>0</v>
      </c>
    </row>
    <row r="14" spans="1:6" s="1" customFormat="1" ht="14.25">
      <c r="A14" s="36">
        <v>412</v>
      </c>
      <c r="B14" s="37" t="s">
        <v>10</v>
      </c>
      <c r="C14" s="38">
        <f>C20</f>
        <v>66041</v>
      </c>
      <c r="D14" s="38">
        <f>D20</f>
        <v>4950</v>
      </c>
      <c r="E14" s="38">
        <f>E20</f>
        <v>4950</v>
      </c>
      <c r="F14" s="35">
        <f t="shared" si="0"/>
        <v>7.495343801577808</v>
      </c>
    </row>
    <row r="15" spans="1:6" ht="14.25">
      <c r="A15" s="39" t="s">
        <v>156</v>
      </c>
      <c r="B15" s="40" t="s">
        <v>11</v>
      </c>
      <c r="C15" s="41"/>
      <c r="D15" s="41"/>
      <c r="E15" s="41"/>
      <c r="F15" s="35"/>
    </row>
    <row r="16" spans="1:6" ht="14.25">
      <c r="A16" s="39" t="s">
        <v>157</v>
      </c>
      <c r="B16" s="40" t="s">
        <v>12</v>
      </c>
      <c r="C16" s="41"/>
      <c r="D16" s="41"/>
      <c r="E16" s="41"/>
      <c r="F16" s="35"/>
    </row>
    <row r="17" spans="1:6" ht="14.25">
      <c r="A17" s="39" t="s">
        <v>158</v>
      </c>
      <c r="B17" s="40" t="s">
        <v>13</v>
      </c>
      <c r="C17" s="41"/>
      <c r="D17" s="41"/>
      <c r="E17" s="41"/>
      <c r="F17" s="35"/>
    </row>
    <row r="18" spans="1:6" ht="14.25">
      <c r="A18" s="39" t="s">
        <v>159</v>
      </c>
      <c r="B18" s="40" t="s">
        <v>14</v>
      </c>
      <c r="C18" s="41"/>
      <c r="D18" s="41"/>
      <c r="E18" s="41"/>
      <c r="F18" s="35"/>
    </row>
    <row r="19" spans="1:6" ht="14.25">
      <c r="A19" s="39" t="s">
        <v>160</v>
      </c>
      <c r="B19" s="40" t="s">
        <v>15</v>
      </c>
      <c r="C19" s="41"/>
      <c r="D19" s="41"/>
      <c r="E19" s="41"/>
      <c r="F19" s="35"/>
    </row>
    <row r="20" spans="1:6" ht="14.25">
      <c r="A20" s="39" t="s">
        <v>161</v>
      </c>
      <c r="B20" s="40" t="s">
        <v>16</v>
      </c>
      <c r="C20" s="41">
        <v>66041</v>
      </c>
      <c r="D20" s="41">
        <v>4950</v>
      </c>
      <c r="E20" s="41">
        <v>4950</v>
      </c>
      <c r="F20" s="35">
        <f t="shared" si="0"/>
        <v>7.495343801577808</v>
      </c>
    </row>
    <row r="21" spans="1:6" ht="14.25">
      <c r="A21" s="39" t="s">
        <v>162</v>
      </c>
      <c r="B21" s="40" t="s">
        <v>17</v>
      </c>
      <c r="C21" s="41"/>
      <c r="D21" s="41"/>
      <c r="E21" s="41"/>
      <c r="F21" s="35"/>
    </row>
    <row r="22" spans="1:6" s="1" customFormat="1" ht="14.25">
      <c r="A22" s="36">
        <v>413</v>
      </c>
      <c r="B22" s="37" t="s">
        <v>18</v>
      </c>
      <c r="C22" s="38">
        <f>C23+C25+C26+C24</f>
        <v>167460</v>
      </c>
      <c r="D22" s="38">
        <f>D23+D25+D24+D26</f>
        <v>19977.03</v>
      </c>
      <c r="E22" s="38">
        <f>E23+E25+E26+E24</f>
        <v>43356.93</v>
      </c>
      <c r="F22" s="35">
        <f t="shared" si="0"/>
        <v>25.890917233966324</v>
      </c>
    </row>
    <row r="23" spans="1:6" ht="14.25">
      <c r="A23" s="39" t="s">
        <v>163</v>
      </c>
      <c r="B23" s="40" t="s">
        <v>19</v>
      </c>
      <c r="C23" s="41">
        <v>23760</v>
      </c>
      <c r="D23" s="41">
        <v>2474.3</v>
      </c>
      <c r="E23" s="41">
        <v>7922.36</v>
      </c>
      <c r="F23" s="35">
        <f t="shared" si="0"/>
        <v>33.343265993265994</v>
      </c>
    </row>
    <row r="24" spans="1:6" ht="14.25">
      <c r="A24" s="39" t="s">
        <v>164</v>
      </c>
      <c r="B24" s="40" t="s">
        <v>20</v>
      </c>
      <c r="C24" s="41">
        <v>2000</v>
      </c>
      <c r="D24" s="41">
        <v>280</v>
      </c>
      <c r="E24" s="41">
        <v>280</v>
      </c>
      <c r="F24" s="35"/>
    </row>
    <row r="25" spans="1:6" ht="14.25">
      <c r="A25" s="39" t="s">
        <v>165</v>
      </c>
      <c r="B25" s="40" t="s">
        <v>21</v>
      </c>
      <c r="C25" s="41">
        <v>123000</v>
      </c>
      <c r="D25" s="41">
        <v>15712.73</v>
      </c>
      <c r="E25" s="41">
        <v>31024.57</v>
      </c>
      <c r="F25" s="35">
        <f t="shared" si="0"/>
        <v>25.223227642276424</v>
      </c>
    </row>
    <row r="26" spans="1:6" ht="14.25">
      <c r="A26" s="39" t="s">
        <v>166</v>
      </c>
      <c r="B26" s="40" t="s">
        <v>22</v>
      </c>
      <c r="C26" s="41">
        <v>18700</v>
      </c>
      <c r="D26" s="41">
        <v>1510</v>
      </c>
      <c r="E26" s="41">
        <v>4130</v>
      </c>
      <c r="F26" s="35">
        <f t="shared" si="0"/>
        <v>22.085561497326204</v>
      </c>
    </row>
    <row r="27" spans="1:6" ht="14.25">
      <c r="A27" s="39" t="s">
        <v>167</v>
      </c>
      <c r="B27" s="40" t="s">
        <v>23</v>
      </c>
      <c r="C27" s="41"/>
      <c r="D27" s="41"/>
      <c r="E27" s="41"/>
      <c r="F27" s="35"/>
    </row>
    <row r="28" spans="1:6" s="1" customFormat="1" ht="14.25">
      <c r="A28" s="36">
        <v>414</v>
      </c>
      <c r="B28" s="37" t="s">
        <v>24</v>
      </c>
      <c r="C28" s="38">
        <f>C29+C30+C31+C32+C35+C37+C34++C36</f>
        <v>121450</v>
      </c>
      <c r="D28" s="38">
        <f>D29+D30+D31+D32+D35+D37+D34</f>
        <v>4713.96</v>
      </c>
      <c r="E28" s="38">
        <f>E29+E30+E31+E32+E35+E37+E34</f>
        <v>15789.810000000001</v>
      </c>
      <c r="F28" s="35">
        <f t="shared" si="0"/>
        <v>13.00107863318238</v>
      </c>
    </row>
    <row r="29" spans="1:6" ht="14.25">
      <c r="A29" s="39" t="s">
        <v>168</v>
      </c>
      <c r="B29" s="40" t="s">
        <v>25</v>
      </c>
      <c r="C29" s="41">
        <v>10650</v>
      </c>
      <c r="D29" s="41">
        <v>363.96</v>
      </c>
      <c r="E29" s="41">
        <v>1382.66</v>
      </c>
      <c r="F29" s="35">
        <f t="shared" si="0"/>
        <v>12.982723004694837</v>
      </c>
    </row>
    <row r="30" spans="1:6" ht="14.25">
      <c r="A30" s="39" t="s">
        <v>169</v>
      </c>
      <c r="B30" s="40" t="s">
        <v>26</v>
      </c>
      <c r="C30" s="41">
        <v>22100</v>
      </c>
      <c r="D30" s="41">
        <v>2337.32</v>
      </c>
      <c r="E30" s="41">
        <v>6132.2</v>
      </c>
      <c r="F30" s="35">
        <f t="shared" si="0"/>
        <v>27.747511312217195</v>
      </c>
    </row>
    <row r="31" spans="1:6" ht="14.25">
      <c r="A31" s="39" t="s">
        <v>170</v>
      </c>
      <c r="B31" s="40" t="s">
        <v>27</v>
      </c>
      <c r="C31" s="41">
        <v>15400</v>
      </c>
      <c r="D31" s="41">
        <v>1644.55</v>
      </c>
      <c r="E31" s="41">
        <v>3767.15</v>
      </c>
      <c r="F31" s="35">
        <f t="shared" si="0"/>
        <v>24.462012987012987</v>
      </c>
    </row>
    <row r="32" spans="1:6" ht="14.25">
      <c r="A32" s="39" t="s">
        <v>171</v>
      </c>
      <c r="B32" s="40" t="s">
        <v>28</v>
      </c>
      <c r="C32" s="41">
        <v>5000</v>
      </c>
      <c r="D32" s="41">
        <v>368.13</v>
      </c>
      <c r="E32" s="41">
        <v>1213.94</v>
      </c>
      <c r="F32" s="35">
        <f t="shared" si="0"/>
        <v>24.2788</v>
      </c>
    </row>
    <row r="33" spans="1:6" ht="14.25">
      <c r="A33" s="39" t="s">
        <v>172</v>
      </c>
      <c r="B33" s="40" t="s">
        <v>29</v>
      </c>
      <c r="C33" s="41"/>
      <c r="D33" s="41"/>
      <c r="E33" s="41"/>
      <c r="F33" s="35"/>
    </row>
    <row r="34" spans="1:6" ht="14.25">
      <c r="A34" s="39" t="s">
        <v>173</v>
      </c>
      <c r="B34" s="40" t="s">
        <v>30</v>
      </c>
      <c r="C34" s="41">
        <v>5000</v>
      </c>
      <c r="D34" s="41">
        <v>0</v>
      </c>
      <c r="E34" s="41">
        <v>247</v>
      </c>
      <c r="F34" s="35"/>
    </row>
    <row r="35" spans="1:6" ht="14.25">
      <c r="A35" s="39" t="s">
        <v>174</v>
      </c>
      <c r="B35" s="40" t="s">
        <v>31</v>
      </c>
      <c r="C35" s="41">
        <v>40000</v>
      </c>
      <c r="D35" s="41">
        <v>0</v>
      </c>
      <c r="E35" s="41">
        <v>2260.36</v>
      </c>
      <c r="F35" s="35">
        <f t="shared" si="0"/>
        <v>5.6509</v>
      </c>
    </row>
    <row r="36" spans="1:6" ht="14.25">
      <c r="A36" s="39" t="s">
        <v>175</v>
      </c>
      <c r="B36" s="40" t="s">
        <v>32</v>
      </c>
      <c r="C36" s="41">
        <v>4000</v>
      </c>
      <c r="D36" s="41"/>
      <c r="E36" s="41"/>
      <c r="F36" s="35"/>
    </row>
    <row r="37" spans="1:6" ht="14.25">
      <c r="A37" s="39" t="s">
        <v>176</v>
      </c>
      <c r="B37" s="40" t="s">
        <v>33</v>
      </c>
      <c r="C37" s="41">
        <v>19300</v>
      </c>
      <c r="D37" s="41">
        <v>0</v>
      </c>
      <c r="E37" s="41">
        <v>786.5</v>
      </c>
      <c r="F37" s="35">
        <f t="shared" si="0"/>
        <v>4.075129533678757</v>
      </c>
    </row>
    <row r="38" spans="1:6" s="1" customFormat="1" ht="14.25">
      <c r="A38" s="36">
        <v>415</v>
      </c>
      <c r="B38" s="37" t="s">
        <v>34</v>
      </c>
      <c r="C38" s="38">
        <f>C39+C41</f>
        <v>88200</v>
      </c>
      <c r="D38" s="38">
        <f>D39+D41</f>
        <v>31978.91</v>
      </c>
      <c r="E38" s="38">
        <f>E39+E41</f>
        <v>73603.49</v>
      </c>
      <c r="F38" s="35">
        <f t="shared" si="0"/>
        <v>83.45066893424037</v>
      </c>
    </row>
    <row r="39" spans="1:6" ht="14.25">
      <c r="A39" s="39" t="s">
        <v>177</v>
      </c>
      <c r="B39" s="40" t="s">
        <v>35</v>
      </c>
      <c r="C39" s="41">
        <v>75000</v>
      </c>
      <c r="D39" s="41">
        <v>30846.98</v>
      </c>
      <c r="E39" s="41">
        <v>71851.13</v>
      </c>
      <c r="F39" s="35">
        <f t="shared" si="0"/>
        <v>95.80150666666667</v>
      </c>
    </row>
    <row r="40" spans="1:6" ht="14.25">
      <c r="A40" s="39" t="s">
        <v>178</v>
      </c>
      <c r="B40" s="40" t="s">
        <v>36</v>
      </c>
      <c r="C40" s="41"/>
      <c r="D40" s="41"/>
      <c r="E40" s="41"/>
      <c r="F40" s="35"/>
    </row>
    <row r="41" spans="1:6" ht="14.25">
      <c r="A41" s="39" t="s">
        <v>179</v>
      </c>
      <c r="B41" s="40" t="s">
        <v>37</v>
      </c>
      <c r="C41" s="41">
        <v>13200</v>
      </c>
      <c r="D41" s="41">
        <v>1131.93</v>
      </c>
      <c r="E41" s="41">
        <v>1752.36</v>
      </c>
      <c r="F41" s="35">
        <f t="shared" si="0"/>
        <v>13.275454545454545</v>
      </c>
    </row>
    <row r="42" spans="1:6" s="1" customFormat="1" ht="14.25">
      <c r="A42" s="36">
        <v>416</v>
      </c>
      <c r="B42" s="37" t="s">
        <v>38</v>
      </c>
      <c r="C42" s="38">
        <f>C43</f>
        <v>109200</v>
      </c>
      <c r="D42" s="38">
        <f>D43</f>
        <v>6272.59</v>
      </c>
      <c r="E42" s="38">
        <f>E43</f>
        <v>16607.98</v>
      </c>
      <c r="F42" s="35">
        <f t="shared" si="0"/>
        <v>15.208772893772894</v>
      </c>
    </row>
    <row r="43" spans="1:6" ht="14.25">
      <c r="A43" s="39" t="s">
        <v>207</v>
      </c>
      <c r="B43" s="40" t="s">
        <v>39</v>
      </c>
      <c r="C43" s="41">
        <v>109200</v>
      </c>
      <c r="D43" s="41">
        <v>6272.59</v>
      </c>
      <c r="E43" s="41">
        <v>16607.98</v>
      </c>
      <c r="F43" s="35">
        <f t="shared" si="0"/>
        <v>15.208772893772894</v>
      </c>
    </row>
    <row r="44" spans="1:6" ht="14.25">
      <c r="A44" s="39" t="s">
        <v>208</v>
      </c>
      <c r="B44" s="40" t="s">
        <v>40</v>
      </c>
      <c r="C44" s="41"/>
      <c r="D44" s="41"/>
      <c r="E44" s="41"/>
      <c r="F44" s="35"/>
    </row>
    <row r="45" spans="1:6" s="1" customFormat="1" ht="14.25">
      <c r="A45" s="36">
        <v>417</v>
      </c>
      <c r="B45" s="37" t="s">
        <v>41</v>
      </c>
      <c r="C45" s="38"/>
      <c r="D45" s="38"/>
      <c r="E45" s="38"/>
      <c r="F45" s="35"/>
    </row>
    <row r="46" spans="1:6" ht="14.25">
      <c r="A46" s="39" t="s">
        <v>180</v>
      </c>
      <c r="B46" s="40" t="s">
        <v>42</v>
      </c>
      <c r="C46" s="41"/>
      <c r="D46" s="41"/>
      <c r="E46" s="41"/>
      <c r="F46" s="35"/>
    </row>
    <row r="47" spans="1:6" ht="14.25">
      <c r="A47" s="39" t="s">
        <v>181</v>
      </c>
      <c r="B47" s="40" t="s">
        <v>43</v>
      </c>
      <c r="C47" s="41"/>
      <c r="D47" s="41"/>
      <c r="E47" s="41"/>
      <c r="F47" s="35"/>
    </row>
    <row r="48" spans="1:6" ht="14.25">
      <c r="A48" s="39" t="s">
        <v>182</v>
      </c>
      <c r="B48" s="40" t="s">
        <v>44</v>
      </c>
      <c r="C48" s="41"/>
      <c r="D48" s="41"/>
      <c r="E48" s="41"/>
      <c r="F48" s="35"/>
    </row>
    <row r="49" spans="1:6" s="1" customFormat="1" ht="14.25">
      <c r="A49" s="36">
        <v>418</v>
      </c>
      <c r="B49" s="37" t="s">
        <v>45</v>
      </c>
      <c r="C49" s="38">
        <v>50000</v>
      </c>
      <c r="D49" s="38">
        <v>4640.02</v>
      </c>
      <c r="E49" s="38">
        <v>4640.02</v>
      </c>
      <c r="F49" s="35">
        <f t="shared" si="0"/>
        <v>9.280040000000001</v>
      </c>
    </row>
    <row r="50" spans="1:6" s="1" customFormat="1" ht="14.25">
      <c r="A50" s="36">
        <v>419</v>
      </c>
      <c r="B50" s="37" t="s">
        <v>46</v>
      </c>
      <c r="C50" s="38">
        <f>C55+C56+C52</f>
        <v>162600</v>
      </c>
      <c r="D50" s="38">
        <f>D56+D52+D55</f>
        <v>7009.14</v>
      </c>
      <c r="E50" s="38">
        <f>E55+E56</f>
        <v>11176.25</v>
      </c>
      <c r="F50" s="35">
        <f t="shared" si="0"/>
        <v>6.873462484624846</v>
      </c>
    </row>
    <row r="51" spans="1:6" s="1" customFormat="1" ht="14.25">
      <c r="A51" s="42" t="s">
        <v>245</v>
      </c>
      <c r="B51" s="40" t="s">
        <v>243</v>
      </c>
      <c r="C51" s="41"/>
      <c r="D51" s="41"/>
      <c r="E51" s="41"/>
      <c r="F51" s="35"/>
    </row>
    <row r="52" spans="1:6" s="1" customFormat="1" ht="14.25">
      <c r="A52" s="42" t="s">
        <v>246</v>
      </c>
      <c r="B52" s="40" t="s">
        <v>244</v>
      </c>
      <c r="C52" s="41">
        <v>4000</v>
      </c>
      <c r="D52" s="41">
        <v>0</v>
      </c>
      <c r="E52" s="41">
        <v>0</v>
      </c>
      <c r="F52" s="35"/>
    </row>
    <row r="53" spans="1:6" s="1" customFormat="1" ht="14.25">
      <c r="A53" s="42" t="s">
        <v>209</v>
      </c>
      <c r="B53" s="40" t="s">
        <v>213</v>
      </c>
      <c r="C53" s="41"/>
      <c r="D53" s="41"/>
      <c r="E53" s="41"/>
      <c r="F53" s="35"/>
    </row>
    <row r="54" spans="1:6" s="1" customFormat="1" ht="14.25">
      <c r="A54" s="39" t="s">
        <v>210</v>
      </c>
      <c r="B54" s="40" t="s">
        <v>214</v>
      </c>
      <c r="C54" s="41"/>
      <c r="D54" s="41"/>
      <c r="E54" s="41"/>
      <c r="F54" s="35"/>
    </row>
    <row r="55" spans="1:6" s="1" customFormat="1" ht="14.25">
      <c r="A55" s="39" t="s">
        <v>211</v>
      </c>
      <c r="B55" s="40" t="s">
        <v>215</v>
      </c>
      <c r="C55" s="41">
        <v>7800</v>
      </c>
      <c r="D55" s="41">
        <v>0</v>
      </c>
      <c r="E55" s="41">
        <v>0</v>
      </c>
      <c r="F55" s="35">
        <f t="shared" si="0"/>
        <v>0</v>
      </c>
    </row>
    <row r="56" spans="1:6" s="1" customFormat="1" ht="14.25">
      <c r="A56" s="39" t="s">
        <v>212</v>
      </c>
      <c r="B56" s="40" t="s">
        <v>216</v>
      </c>
      <c r="C56" s="41">
        <v>150800</v>
      </c>
      <c r="D56" s="41">
        <v>7009.14</v>
      </c>
      <c r="E56" s="41">
        <v>11176.25</v>
      </c>
      <c r="F56" s="35">
        <f t="shared" si="0"/>
        <v>7.411306366047746</v>
      </c>
    </row>
    <row r="57" spans="1:8" s="1" customFormat="1" ht="14.25">
      <c r="A57" s="36">
        <v>42</v>
      </c>
      <c r="B57" s="37" t="s">
        <v>47</v>
      </c>
      <c r="C57" s="38">
        <v>21000</v>
      </c>
      <c r="D57" s="38">
        <v>1260</v>
      </c>
      <c r="E57" s="38">
        <v>1260</v>
      </c>
      <c r="F57" s="35">
        <f t="shared" si="0"/>
        <v>6</v>
      </c>
      <c r="H57" s="10"/>
    </row>
    <row r="58" spans="1:6" s="1" customFormat="1" ht="22.5">
      <c r="A58" s="36">
        <v>43</v>
      </c>
      <c r="B58" s="55" t="s">
        <v>48</v>
      </c>
      <c r="C58" s="38"/>
      <c r="D58" s="38"/>
      <c r="E58" s="38"/>
      <c r="F58" s="35"/>
    </row>
    <row r="59" spans="1:6" ht="22.5">
      <c r="A59" s="36">
        <v>431</v>
      </c>
      <c r="B59" s="55" t="s">
        <v>48</v>
      </c>
      <c r="C59" s="38">
        <f>C62+C63+C64+C65+C67+C68</f>
        <v>1840378.62</v>
      </c>
      <c r="D59" s="38">
        <f>D62+D63+D64+D65+D67+D68</f>
        <v>167603.21000000002</v>
      </c>
      <c r="E59" s="38">
        <f>E62+E63+E64+E65+E67+E68</f>
        <v>425196.33999999997</v>
      </c>
      <c r="F59" s="35">
        <f t="shared" si="0"/>
        <v>23.1037426418266</v>
      </c>
    </row>
    <row r="60" spans="1:6" s="11" customFormat="1" ht="14.25">
      <c r="A60" s="42" t="s">
        <v>253</v>
      </c>
      <c r="B60" s="40" t="s">
        <v>254</v>
      </c>
      <c r="C60" s="41"/>
      <c r="D60" s="41"/>
      <c r="E60" s="41"/>
      <c r="F60" s="35"/>
    </row>
    <row r="61" spans="1:6" ht="14.25">
      <c r="A61" s="42" t="s">
        <v>224</v>
      </c>
      <c r="B61" s="40" t="s">
        <v>225</v>
      </c>
      <c r="C61" s="41"/>
      <c r="D61" s="41"/>
      <c r="E61" s="41"/>
      <c r="F61" s="35"/>
    </row>
    <row r="62" spans="1:6" ht="14.25">
      <c r="A62" s="42" t="s">
        <v>183</v>
      </c>
      <c r="B62" s="40" t="s">
        <v>70</v>
      </c>
      <c r="C62" s="41">
        <v>1378000</v>
      </c>
      <c r="D62" s="41">
        <v>114540.33</v>
      </c>
      <c r="E62" s="41">
        <v>307793.5</v>
      </c>
      <c r="F62" s="35">
        <f t="shared" si="0"/>
        <v>22.336248185776487</v>
      </c>
    </row>
    <row r="63" spans="1:6" ht="14.25">
      <c r="A63" s="39" t="s">
        <v>184</v>
      </c>
      <c r="B63" s="40" t="s">
        <v>71</v>
      </c>
      <c r="C63" s="41">
        <v>17000</v>
      </c>
      <c r="D63" s="41">
        <v>0</v>
      </c>
      <c r="E63" s="41">
        <v>0</v>
      </c>
      <c r="F63" s="35">
        <f t="shared" si="0"/>
        <v>0</v>
      </c>
    </row>
    <row r="64" spans="1:6" ht="14.25">
      <c r="A64" s="39" t="s">
        <v>185</v>
      </c>
      <c r="B64" s="56" t="s">
        <v>72</v>
      </c>
      <c r="C64" s="41">
        <v>101378.62</v>
      </c>
      <c r="D64" s="41">
        <v>14889.74</v>
      </c>
      <c r="E64" s="41">
        <v>24084.61</v>
      </c>
      <c r="F64" s="35">
        <f t="shared" si="0"/>
        <v>23.757090005762556</v>
      </c>
    </row>
    <row r="65" spans="1:6" ht="14.25">
      <c r="A65" s="39" t="s">
        <v>186</v>
      </c>
      <c r="B65" s="40" t="s">
        <v>73</v>
      </c>
      <c r="C65" s="41">
        <v>85000</v>
      </c>
      <c r="D65" s="41">
        <v>15501.14</v>
      </c>
      <c r="E65" s="41">
        <v>37711.23</v>
      </c>
      <c r="F65" s="35">
        <f t="shared" si="0"/>
        <v>44.36615294117647</v>
      </c>
    </row>
    <row r="66" spans="1:6" ht="14.25">
      <c r="A66" s="39" t="s">
        <v>255</v>
      </c>
      <c r="B66" s="40" t="s">
        <v>256</v>
      </c>
      <c r="C66" s="41"/>
      <c r="D66" s="41"/>
      <c r="E66" s="41"/>
      <c r="F66" s="35"/>
    </row>
    <row r="67" spans="1:6" s="1" customFormat="1" ht="14.25">
      <c r="A67" s="39" t="s">
        <v>187</v>
      </c>
      <c r="B67" s="40" t="s">
        <v>74</v>
      </c>
      <c r="C67" s="41">
        <v>50000</v>
      </c>
      <c r="D67" s="41">
        <v>6550</v>
      </c>
      <c r="E67" s="41">
        <v>14750</v>
      </c>
      <c r="F67" s="35">
        <f t="shared" si="0"/>
        <v>29.5</v>
      </c>
    </row>
    <row r="68" spans="1:6" ht="14.25">
      <c r="A68" s="39" t="s">
        <v>188</v>
      </c>
      <c r="B68" s="40" t="s">
        <v>75</v>
      </c>
      <c r="C68" s="41">
        <v>209000</v>
      </c>
      <c r="D68" s="41">
        <v>16122</v>
      </c>
      <c r="E68" s="41">
        <v>40857</v>
      </c>
      <c r="F68" s="35">
        <f t="shared" si="0"/>
        <v>19.548803827751197</v>
      </c>
    </row>
    <row r="69" spans="1:6" ht="14.25">
      <c r="A69" s="36">
        <v>432</v>
      </c>
      <c r="B69" s="37" t="s">
        <v>49</v>
      </c>
      <c r="C69" s="38">
        <f>C72</f>
        <v>190000</v>
      </c>
      <c r="D69" s="38">
        <f>D72</f>
        <v>29659.89</v>
      </c>
      <c r="E69" s="38">
        <f>E72</f>
        <v>90979.67</v>
      </c>
      <c r="F69" s="35">
        <f t="shared" si="0"/>
        <v>47.88403684210526</v>
      </c>
    </row>
    <row r="70" spans="1:6" ht="14.25">
      <c r="A70" s="39" t="s">
        <v>189</v>
      </c>
      <c r="B70" s="40" t="s">
        <v>76</v>
      </c>
      <c r="C70" s="41"/>
      <c r="D70" s="41"/>
      <c r="E70" s="41"/>
      <c r="F70" s="35"/>
    </row>
    <row r="71" spans="1:6" s="1" customFormat="1" ht="14.25">
      <c r="A71" s="39" t="s">
        <v>190</v>
      </c>
      <c r="B71" s="40" t="s">
        <v>77</v>
      </c>
      <c r="C71" s="41"/>
      <c r="D71" s="41"/>
      <c r="E71" s="41"/>
      <c r="F71" s="35"/>
    </row>
    <row r="72" spans="1:6" s="1" customFormat="1" ht="14.25">
      <c r="A72" s="39" t="s">
        <v>191</v>
      </c>
      <c r="B72" s="40" t="s">
        <v>78</v>
      </c>
      <c r="C72" s="41">
        <v>190000</v>
      </c>
      <c r="D72" s="41">
        <v>29659.89</v>
      </c>
      <c r="E72" s="41">
        <v>90979.67</v>
      </c>
      <c r="F72" s="35">
        <f aca="true" t="shared" si="1" ref="F72:F100">E72/C72%</f>
        <v>47.88403684210526</v>
      </c>
    </row>
    <row r="73" spans="1:6" ht="14.25">
      <c r="A73" s="36" t="s">
        <v>202</v>
      </c>
      <c r="B73" s="37" t="s">
        <v>50</v>
      </c>
      <c r="C73" s="38"/>
      <c r="D73" s="38"/>
      <c r="E73" s="38"/>
      <c r="F73" s="35"/>
    </row>
    <row r="74" spans="1:6" ht="14.25">
      <c r="A74" s="36">
        <v>441</v>
      </c>
      <c r="B74" s="37" t="s">
        <v>50</v>
      </c>
      <c r="C74" s="38">
        <f>C76+C79+C81+C75</f>
        <v>851848.92</v>
      </c>
      <c r="D74" s="38">
        <f>D76+D79+D81+D75</f>
        <v>14597.88</v>
      </c>
      <c r="E74" s="38">
        <f>E76+E79+E81</f>
        <v>19646.68</v>
      </c>
      <c r="F74" s="35">
        <f t="shared" si="1"/>
        <v>2.3063573291846167</v>
      </c>
    </row>
    <row r="75" spans="1:6" ht="14.25">
      <c r="A75" s="42" t="s">
        <v>257</v>
      </c>
      <c r="B75" s="40" t="s">
        <v>258</v>
      </c>
      <c r="C75" s="41">
        <v>25000</v>
      </c>
      <c r="D75" s="41">
        <v>0</v>
      </c>
      <c r="E75" s="41">
        <v>0</v>
      </c>
      <c r="F75" s="35"/>
    </row>
    <row r="76" spans="1:6" ht="14.25">
      <c r="A76" s="39" t="s">
        <v>192</v>
      </c>
      <c r="B76" s="40" t="s">
        <v>51</v>
      </c>
      <c r="C76" s="41">
        <v>705748.92</v>
      </c>
      <c r="D76" s="41">
        <v>0</v>
      </c>
      <c r="E76" s="41">
        <v>2162.73</v>
      </c>
      <c r="F76" s="35">
        <f t="shared" si="1"/>
        <v>0.3064446772373382</v>
      </c>
    </row>
    <row r="77" spans="1:6" ht="14.25">
      <c r="A77" s="39" t="s">
        <v>193</v>
      </c>
      <c r="B77" s="40" t="s">
        <v>52</v>
      </c>
      <c r="C77" s="41"/>
      <c r="D77" s="41"/>
      <c r="E77" s="41"/>
      <c r="F77" s="35"/>
    </row>
    <row r="78" spans="1:6" ht="14.25">
      <c r="A78" s="39" t="s">
        <v>194</v>
      </c>
      <c r="B78" s="40" t="s">
        <v>53</v>
      </c>
      <c r="C78" s="41"/>
      <c r="D78" s="41"/>
      <c r="E78" s="41"/>
      <c r="F78" s="35"/>
    </row>
    <row r="79" spans="1:6" ht="14.25">
      <c r="A79" s="39" t="s">
        <v>195</v>
      </c>
      <c r="B79" s="40" t="s">
        <v>54</v>
      </c>
      <c r="C79" s="41">
        <v>81100</v>
      </c>
      <c r="D79" s="41">
        <v>2907.5</v>
      </c>
      <c r="E79" s="41">
        <v>4923.94</v>
      </c>
      <c r="F79" s="35">
        <f t="shared" si="1"/>
        <v>6.071442663378544</v>
      </c>
    </row>
    <row r="80" spans="1:6" s="1" customFormat="1" ht="14.25">
      <c r="A80" s="39" t="s">
        <v>196</v>
      </c>
      <c r="B80" s="40" t="s">
        <v>55</v>
      </c>
      <c r="C80" s="41"/>
      <c r="D80" s="41"/>
      <c r="E80" s="41"/>
      <c r="F80" s="35"/>
    </row>
    <row r="81" spans="1:6" s="1" customFormat="1" ht="14.25">
      <c r="A81" s="39" t="s">
        <v>197</v>
      </c>
      <c r="B81" s="40" t="s">
        <v>56</v>
      </c>
      <c r="C81" s="41">
        <v>40000</v>
      </c>
      <c r="D81" s="41">
        <v>11690.38</v>
      </c>
      <c r="E81" s="41">
        <v>12560.01</v>
      </c>
      <c r="F81" s="35">
        <f t="shared" si="1"/>
        <v>31.400025</v>
      </c>
    </row>
    <row r="82" spans="1:6" s="1" customFormat="1" ht="14.25">
      <c r="A82" s="36" t="s">
        <v>203</v>
      </c>
      <c r="B82" s="37" t="s">
        <v>57</v>
      </c>
      <c r="C82" s="38"/>
      <c r="D82" s="38"/>
      <c r="E82" s="38"/>
      <c r="F82" s="35"/>
    </row>
    <row r="83" spans="1:6" s="1" customFormat="1" ht="14.25">
      <c r="A83" s="36">
        <v>451</v>
      </c>
      <c r="B83" s="37" t="s">
        <v>57</v>
      </c>
      <c r="C83" s="38"/>
      <c r="D83" s="38"/>
      <c r="E83" s="38"/>
      <c r="F83" s="35"/>
    </row>
    <row r="84" spans="1:6" s="1" customFormat="1" ht="14.25">
      <c r="A84" s="39" t="s">
        <v>217</v>
      </c>
      <c r="B84" s="40" t="s">
        <v>220</v>
      </c>
      <c r="C84" s="38"/>
      <c r="D84" s="38"/>
      <c r="E84" s="38"/>
      <c r="F84" s="35"/>
    </row>
    <row r="85" spans="1:6" s="1" customFormat="1" ht="14.25">
      <c r="A85" s="39" t="s">
        <v>218</v>
      </c>
      <c r="B85" s="40" t="s">
        <v>221</v>
      </c>
      <c r="C85" s="38"/>
      <c r="D85" s="38"/>
      <c r="E85" s="38"/>
      <c r="F85" s="35"/>
    </row>
    <row r="86" spans="1:6" s="1" customFormat="1" ht="14.25">
      <c r="A86" s="39" t="s">
        <v>219</v>
      </c>
      <c r="B86" s="40" t="s">
        <v>222</v>
      </c>
      <c r="C86" s="38"/>
      <c r="D86" s="38"/>
      <c r="E86" s="38"/>
      <c r="F86" s="35"/>
    </row>
    <row r="87" spans="1:6" ht="14.25">
      <c r="A87" s="36" t="s">
        <v>204</v>
      </c>
      <c r="B87" s="37" t="s">
        <v>58</v>
      </c>
      <c r="C87" s="38">
        <f>C88+C94</f>
        <v>2170170.46</v>
      </c>
      <c r="D87" s="38">
        <f>D88+D94</f>
        <v>103957.18</v>
      </c>
      <c r="E87" s="38">
        <f>E88+E94</f>
        <v>545249.1699999999</v>
      </c>
      <c r="F87" s="35">
        <f t="shared" si="1"/>
        <v>25.124716240032125</v>
      </c>
    </row>
    <row r="88" spans="1:6" ht="14.25">
      <c r="A88" s="36">
        <v>461</v>
      </c>
      <c r="B88" s="37" t="s">
        <v>59</v>
      </c>
      <c r="C88" s="38">
        <f>C89</f>
        <v>584900</v>
      </c>
      <c r="D88" s="38">
        <f>D89</f>
        <v>43821.84</v>
      </c>
      <c r="E88" s="38">
        <f>E89</f>
        <v>108381.37</v>
      </c>
      <c r="F88" s="35">
        <f t="shared" si="1"/>
        <v>18.52989741836211</v>
      </c>
    </row>
    <row r="89" spans="1:6" s="1" customFormat="1" ht="14.25">
      <c r="A89" s="39" t="s">
        <v>198</v>
      </c>
      <c r="B89" s="40" t="s">
        <v>60</v>
      </c>
      <c r="C89" s="41">
        <v>584900</v>
      </c>
      <c r="D89" s="41">
        <v>43821.84</v>
      </c>
      <c r="E89" s="41">
        <v>108381.37</v>
      </c>
      <c r="F89" s="35">
        <f t="shared" si="1"/>
        <v>18.52989741836211</v>
      </c>
    </row>
    <row r="90" spans="1:6" ht="14.25">
      <c r="A90" s="39" t="s">
        <v>199</v>
      </c>
      <c r="B90" s="40" t="s">
        <v>61</v>
      </c>
      <c r="C90" s="41"/>
      <c r="D90" s="41"/>
      <c r="E90" s="41"/>
      <c r="F90" s="35"/>
    </row>
    <row r="91" spans="1:6" ht="14.25">
      <c r="A91" s="36">
        <v>462</v>
      </c>
      <c r="B91" s="37" t="s">
        <v>62</v>
      </c>
      <c r="C91" s="38"/>
      <c r="D91" s="38"/>
      <c r="E91" s="38"/>
      <c r="F91" s="35"/>
    </row>
    <row r="92" spans="1:6" s="1" customFormat="1" ht="14.25">
      <c r="A92" s="39" t="s">
        <v>200</v>
      </c>
      <c r="B92" s="40" t="s">
        <v>63</v>
      </c>
      <c r="C92" s="41"/>
      <c r="D92" s="41"/>
      <c r="E92" s="41"/>
      <c r="F92" s="35"/>
    </row>
    <row r="93" spans="1:6" s="1" customFormat="1" ht="14.25">
      <c r="A93" s="39" t="s">
        <v>201</v>
      </c>
      <c r="B93" s="40" t="s">
        <v>64</v>
      </c>
      <c r="C93" s="41"/>
      <c r="D93" s="41"/>
      <c r="E93" s="41"/>
      <c r="F93" s="35"/>
    </row>
    <row r="94" spans="1:6" s="1" customFormat="1" ht="15" customHeight="1">
      <c r="A94" s="36">
        <v>463</v>
      </c>
      <c r="B94" s="37" t="s">
        <v>65</v>
      </c>
      <c r="C94" s="38">
        <f>C95</f>
        <v>1585270.46</v>
      </c>
      <c r="D94" s="38">
        <f>D95</f>
        <v>60135.34</v>
      </c>
      <c r="E94" s="38">
        <f>E95</f>
        <v>436867.8</v>
      </c>
      <c r="F94" s="35">
        <f t="shared" si="1"/>
        <v>27.557934814479545</v>
      </c>
    </row>
    <row r="95" spans="1:6" s="1" customFormat="1" ht="15" customHeight="1">
      <c r="A95" s="42" t="s">
        <v>223</v>
      </c>
      <c r="B95" s="40" t="s">
        <v>65</v>
      </c>
      <c r="C95" s="41">
        <v>1585270.46</v>
      </c>
      <c r="D95" s="41">
        <v>60135.34</v>
      </c>
      <c r="E95" s="41">
        <v>436867.8</v>
      </c>
      <c r="F95" s="35">
        <f t="shared" si="1"/>
        <v>27.557934814479545</v>
      </c>
    </row>
    <row r="96" spans="1:6" s="1" customFormat="1" ht="18.75" customHeight="1">
      <c r="A96" s="36" t="s">
        <v>205</v>
      </c>
      <c r="B96" s="37" t="s">
        <v>66</v>
      </c>
      <c r="C96" s="38">
        <f>C97+C98</f>
        <v>100000</v>
      </c>
      <c r="D96" s="38">
        <f>D97+D98</f>
        <v>10984.59</v>
      </c>
      <c r="E96" s="38">
        <f>E97+E98</f>
        <v>26734.6</v>
      </c>
      <c r="F96" s="35">
        <f t="shared" si="1"/>
        <v>26.734599999999997</v>
      </c>
    </row>
    <row r="97" spans="1:6" s="1" customFormat="1" ht="14.25">
      <c r="A97" s="43">
        <v>471</v>
      </c>
      <c r="B97" s="40" t="s">
        <v>67</v>
      </c>
      <c r="C97" s="41">
        <v>80000</v>
      </c>
      <c r="D97" s="41">
        <v>10984.59</v>
      </c>
      <c r="E97" s="41">
        <v>26734.6</v>
      </c>
      <c r="F97" s="35">
        <f t="shared" si="1"/>
        <v>33.41825</v>
      </c>
    </row>
    <row r="98" spans="1:6" ht="14.25">
      <c r="A98" s="43">
        <v>472</v>
      </c>
      <c r="B98" s="40" t="s">
        <v>68</v>
      </c>
      <c r="C98" s="41">
        <v>20000</v>
      </c>
      <c r="D98" s="41">
        <v>0</v>
      </c>
      <c r="E98" s="41">
        <v>0</v>
      </c>
      <c r="F98" s="35">
        <f t="shared" si="1"/>
        <v>0</v>
      </c>
    </row>
    <row r="99" spans="1:6" ht="15" thickBot="1">
      <c r="A99" s="44">
        <v>473</v>
      </c>
      <c r="B99" s="45" t="s">
        <v>69</v>
      </c>
      <c r="C99" s="46"/>
      <c r="D99" s="46"/>
      <c r="E99" s="46"/>
      <c r="F99" s="35"/>
    </row>
    <row r="100" spans="1:6" ht="15" thickTop="1">
      <c r="A100" s="47"/>
      <c r="B100" s="48" t="s">
        <v>206</v>
      </c>
      <c r="C100" s="49">
        <f>C6+C74+C83+C87+C96</f>
        <v>7660000</v>
      </c>
      <c r="D100" s="49">
        <f>D6+D74+D82+D87+D96</f>
        <v>567374.38</v>
      </c>
      <c r="E100" s="49">
        <f>E6+E74+E82+E87+E96</f>
        <v>1440414.9200000002</v>
      </c>
      <c r="F100" s="35">
        <f t="shared" si="1"/>
        <v>18.804372323759793</v>
      </c>
    </row>
    <row r="101" spans="1:6" ht="14.25">
      <c r="A101" s="16"/>
      <c r="B101" s="16"/>
      <c r="C101" s="16"/>
      <c r="D101" s="16"/>
      <c r="E101" s="16"/>
      <c r="F101" s="16"/>
    </row>
    <row r="102" spans="1:6" ht="14.25">
      <c r="A102" s="16"/>
      <c r="B102" s="16"/>
      <c r="C102" s="16"/>
      <c r="D102" s="16"/>
      <c r="E102" s="16"/>
      <c r="F102" s="16"/>
    </row>
    <row r="103" spans="1:6" ht="14.25">
      <c r="A103" s="50" t="s">
        <v>261</v>
      </c>
      <c r="B103" s="50"/>
      <c r="C103" s="50"/>
      <c r="D103" s="16"/>
      <c r="E103" s="16"/>
      <c r="F103" s="16"/>
    </row>
    <row r="104" spans="1:6" ht="14.25">
      <c r="A104" s="50"/>
      <c r="B104" s="50"/>
      <c r="C104" s="50"/>
      <c r="D104" s="16"/>
      <c r="E104" s="16"/>
      <c r="F104" s="16"/>
    </row>
    <row r="105" spans="1:6" ht="22.5">
      <c r="A105" s="50"/>
      <c r="B105" s="51" t="s">
        <v>262</v>
      </c>
      <c r="C105" s="52" t="s">
        <v>279</v>
      </c>
      <c r="D105" s="16"/>
      <c r="E105" s="16"/>
      <c r="F105" s="16"/>
    </row>
    <row r="106" spans="1:6" ht="14.25">
      <c r="A106" s="50"/>
      <c r="B106" s="53" t="s">
        <v>4</v>
      </c>
      <c r="C106" s="76">
        <f>C107+C108+C109+C110+C111</f>
        <v>15599.31</v>
      </c>
      <c r="D106" s="16"/>
      <c r="E106" s="16"/>
      <c r="F106" s="16"/>
    </row>
    <row r="107" spans="1:6" ht="14.25">
      <c r="A107" s="50"/>
      <c r="B107" s="54" t="s">
        <v>265</v>
      </c>
      <c r="C107" s="75">
        <v>12593.83</v>
      </c>
      <c r="D107" s="16"/>
      <c r="E107" s="16"/>
      <c r="F107" s="16"/>
    </row>
    <row r="108" spans="1:6" ht="28.5" customHeight="1">
      <c r="A108" s="50"/>
      <c r="B108" s="54" t="s">
        <v>266</v>
      </c>
      <c r="C108" s="75">
        <v>975.3</v>
      </c>
      <c r="D108" s="16"/>
      <c r="E108" s="16"/>
      <c r="F108" s="16"/>
    </row>
    <row r="109" spans="1:6" ht="14.25">
      <c r="A109" s="50"/>
      <c r="B109" s="54" t="s">
        <v>267</v>
      </c>
      <c r="C109" s="75">
        <v>1593</v>
      </c>
      <c r="D109" s="16"/>
      <c r="E109" s="16"/>
      <c r="F109" s="16"/>
    </row>
    <row r="110" spans="1:6" ht="14.25">
      <c r="A110" s="50"/>
      <c r="B110" s="54" t="s">
        <v>268</v>
      </c>
      <c r="C110" s="75">
        <v>437.18</v>
      </c>
      <c r="D110" s="16"/>
      <c r="E110" s="16"/>
      <c r="F110" s="16"/>
    </row>
    <row r="111" spans="1:6" ht="14.25">
      <c r="A111" s="50"/>
      <c r="B111" s="54" t="s">
        <v>269</v>
      </c>
      <c r="C111" s="75">
        <v>0</v>
      </c>
      <c r="D111" s="16"/>
      <c r="E111" s="16"/>
      <c r="F111" s="16"/>
    </row>
    <row r="112" spans="1:6" ht="14.25">
      <c r="A112" s="50"/>
      <c r="B112" s="53" t="s">
        <v>10</v>
      </c>
      <c r="C112" s="75">
        <v>0</v>
      </c>
      <c r="D112" s="16"/>
      <c r="E112" s="16"/>
      <c r="F112" s="16"/>
    </row>
    <row r="113" spans="1:6" ht="14.25">
      <c r="A113" s="50"/>
      <c r="B113" s="53" t="s">
        <v>18</v>
      </c>
      <c r="C113" s="75">
        <v>0</v>
      </c>
      <c r="D113" s="16"/>
      <c r="E113" s="16"/>
      <c r="F113" s="16"/>
    </row>
    <row r="114" spans="1:6" ht="14.25">
      <c r="A114" s="50"/>
      <c r="B114" s="53" t="s">
        <v>24</v>
      </c>
      <c r="C114" s="75">
        <v>0</v>
      </c>
      <c r="D114" s="16"/>
      <c r="E114" s="16"/>
      <c r="F114" s="16"/>
    </row>
    <row r="115" spans="1:6" ht="14.25">
      <c r="A115" s="50"/>
      <c r="B115" s="53" t="s">
        <v>34</v>
      </c>
      <c r="C115" s="75">
        <v>0</v>
      </c>
      <c r="D115" s="16"/>
      <c r="E115" s="16"/>
      <c r="F115" s="16"/>
    </row>
    <row r="116" spans="1:6" ht="14.25">
      <c r="A116" s="50"/>
      <c r="B116" s="53" t="s">
        <v>38</v>
      </c>
      <c r="C116" s="75"/>
      <c r="D116" s="16"/>
      <c r="E116" s="16"/>
      <c r="F116" s="16"/>
    </row>
    <row r="117" spans="1:6" ht="14.25">
      <c r="A117" s="50"/>
      <c r="B117" s="53" t="s">
        <v>41</v>
      </c>
      <c r="C117" s="75"/>
      <c r="D117" s="16"/>
      <c r="E117" s="16"/>
      <c r="F117" s="16"/>
    </row>
    <row r="118" spans="1:6" ht="14.25">
      <c r="A118" s="50"/>
      <c r="B118" s="53" t="s">
        <v>45</v>
      </c>
      <c r="C118" s="75"/>
      <c r="D118" s="16"/>
      <c r="E118" s="16"/>
      <c r="F118" s="16"/>
    </row>
    <row r="119" spans="1:6" ht="14.25">
      <c r="A119" s="50"/>
      <c r="B119" s="53" t="s">
        <v>46</v>
      </c>
      <c r="C119" s="76">
        <v>0</v>
      </c>
      <c r="D119" s="16"/>
      <c r="E119" s="16"/>
      <c r="F119" s="16"/>
    </row>
    <row r="120" spans="1:6" ht="14.25">
      <c r="A120" s="50"/>
      <c r="B120" s="40" t="s">
        <v>271</v>
      </c>
      <c r="C120" s="76">
        <v>35916.03</v>
      </c>
      <c r="D120" s="16"/>
      <c r="E120" s="16"/>
      <c r="F120" s="16"/>
    </row>
    <row r="121" spans="1:6" ht="14.25">
      <c r="A121" s="50"/>
      <c r="B121" s="53" t="s">
        <v>47</v>
      </c>
      <c r="C121" s="76">
        <v>1600</v>
      </c>
      <c r="D121" s="16"/>
      <c r="E121" s="16"/>
      <c r="F121" s="16"/>
    </row>
    <row r="122" spans="1:6" ht="22.5">
      <c r="A122" s="50"/>
      <c r="B122" s="55" t="s">
        <v>48</v>
      </c>
      <c r="C122" s="76">
        <v>2770</v>
      </c>
      <c r="D122" s="16"/>
      <c r="E122" s="16"/>
      <c r="F122" s="16"/>
    </row>
    <row r="123" spans="1:6" ht="14.25">
      <c r="A123" s="50"/>
      <c r="B123" s="53" t="s">
        <v>49</v>
      </c>
      <c r="C123" s="76">
        <v>0</v>
      </c>
      <c r="D123" s="16"/>
      <c r="E123" s="16"/>
      <c r="F123" s="16"/>
    </row>
    <row r="124" spans="1:6" ht="14.25">
      <c r="A124" s="50"/>
      <c r="B124" s="53" t="s">
        <v>50</v>
      </c>
      <c r="C124" s="76">
        <v>0</v>
      </c>
      <c r="D124" s="16"/>
      <c r="E124" s="16"/>
      <c r="F124" s="16"/>
    </row>
    <row r="125" spans="1:6" ht="14.25">
      <c r="A125" s="50"/>
      <c r="B125" s="53" t="s">
        <v>57</v>
      </c>
      <c r="C125" s="76">
        <v>4250</v>
      </c>
      <c r="D125" s="16"/>
      <c r="E125" s="16"/>
      <c r="F125" s="16"/>
    </row>
    <row r="126" spans="1:6" ht="14.25">
      <c r="A126" s="50"/>
      <c r="B126" s="53" t="s">
        <v>58</v>
      </c>
      <c r="C126" s="76">
        <f>C106+C119+C120+C122+C125+C121+C124+C113+C114+C115+C112</f>
        <v>60135.34</v>
      </c>
      <c r="D126" s="16"/>
      <c r="E126" s="16"/>
      <c r="F126" s="16"/>
    </row>
    <row r="127" spans="1:6" ht="14.25">
      <c r="A127" s="16"/>
      <c r="B127" s="16"/>
      <c r="C127" s="16"/>
      <c r="D127" s="16"/>
      <c r="E127" s="16"/>
      <c r="F127" s="16"/>
    </row>
    <row r="128" spans="1:6" ht="14.25">
      <c r="A128" s="16"/>
      <c r="B128" s="16"/>
      <c r="C128" s="16"/>
      <c r="D128" s="16"/>
      <c r="E128" s="16"/>
      <c r="F128" s="16"/>
    </row>
    <row r="129" spans="1:6" ht="14.25">
      <c r="A129" s="16"/>
      <c r="B129" s="16"/>
      <c r="C129" s="16"/>
      <c r="D129" s="16"/>
      <c r="E129" s="16"/>
      <c r="F129" s="16"/>
    </row>
    <row r="130" spans="1:6" ht="14.25">
      <c r="A130" s="16"/>
      <c r="B130" s="16"/>
      <c r="C130" s="16"/>
      <c r="D130" s="16"/>
      <c r="E130" s="16"/>
      <c r="F130" s="16"/>
    </row>
    <row r="131" spans="1:6" ht="14.25">
      <c r="A131" s="16"/>
      <c r="B131" s="16"/>
      <c r="C131" s="16"/>
      <c r="D131" s="16"/>
      <c r="E131" s="16"/>
      <c r="F131" s="16"/>
    </row>
    <row r="132" spans="1:6" ht="14.25">
      <c r="A132" s="16"/>
      <c r="B132" s="16"/>
      <c r="C132" s="16"/>
      <c r="D132" s="16"/>
      <c r="E132" s="16"/>
      <c r="F132" s="16"/>
    </row>
    <row r="133" spans="1:6" ht="14.25">
      <c r="A133" s="16"/>
      <c r="B133" s="16"/>
      <c r="C133" s="16"/>
      <c r="D133" s="16"/>
      <c r="E133" s="16"/>
      <c r="F133" s="16"/>
    </row>
  </sheetData>
  <sheetProtection/>
  <mergeCells count="2">
    <mergeCell ref="E2:F2"/>
    <mergeCell ref="A4:F4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2"/>
  <sheetViews>
    <sheetView tabSelected="1" zoomScalePageLayoutView="0" workbookViewId="0" topLeftCell="A7">
      <selection activeCell="C18" sqref="C18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  <col min="6" max="6" width="11.8515625" style="0" customWidth="1"/>
    <col min="9" max="9" width="11.57421875" style="0" bestFit="1" customWidth="1"/>
  </cols>
  <sheetData>
    <row r="1" s="9" customFormat="1" ht="13.5"/>
    <row r="2" s="9" customFormat="1" ht="13.5"/>
    <row r="3" s="9" customFormat="1" ht="13.5"/>
    <row r="4" s="9" customFormat="1" ht="13.5"/>
    <row r="5" spans="1:7" s="9" customFormat="1" ht="14.25">
      <c r="A5"/>
      <c r="B5" s="16"/>
      <c r="C5" s="16"/>
      <c r="D5" s="16"/>
      <c r="E5" s="57" t="s">
        <v>227</v>
      </c>
      <c r="F5"/>
      <c r="G5"/>
    </row>
    <row r="6" spans="2:5" ht="14.25">
      <c r="B6" s="16"/>
      <c r="C6" s="16"/>
      <c r="D6" s="16"/>
      <c r="E6" s="16"/>
    </row>
    <row r="7" spans="2:5" ht="57">
      <c r="B7" s="58" t="s">
        <v>0</v>
      </c>
      <c r="C7" s="59" t="s">
        <v>228</v>
      </c>
      <c r="D7" s="60" t="s">
        <v>285</v>
      </c>
      <c r="E7" s="60" t="s">
        <v>286</v>
      </c>
    </row>
    <row r="8" spans="2:5" ht="14.25">
      <c r="B8" s="57" t="s">
        <v>2</v>
      </c>
      <c r="C8" s="61" t="s">
        <v>229</v>
      </c>
      <c r="D8" s="62">
        <f>D9+D10+D11</f>
        <v>2913629.5599999996</v>
      </c>
      <c r="E8" s="62"/>
    </row>
    <row r="9" spans="2:5" ht="14.25">
      <c r="B9" s="63"/>
      <c r="C9" s="64" t="s">
        <v>230</v>
      </c>
      <c r="D9" s="77">
        <v>2818454.53</v>
      </c>
      <c r="E9" s="65"/>
    </row>
    <row r="10" spans="2:5" ht="14.25">
      <c r="B10" s="63"/>
      <c r="C10" s="64" t="s">
        <v>231</v>
      </c>
      <c r="D10" s="77">
        <v>35960.76</v>
      </c>
      <c r="E10" s="65"/>
    </row>
    <row r="11" spans="2:5" ht="14.25">
      <c r="B11" s="63"/>
      <c r="C11" s="64" t="s">
        <v>232</v>
      </c>
      <c r="D11" s="77">
        <v>59214.27</v>
      </c>
      <c r="E11" s="65"/>
    </row>
    <row r="12" spans="2:5" ht="14.25">
      <c r="B12" s="57" t="s">
        <v>202</v>
      </c>
      <c r="C12" s="61" t="s">
        <v>233</v>
      </c>
      <c r="D12" s="66"/>
      <c r="E12" s="66"/>
    </row>
    <row r="13" spans="2:5" ht="14.25">
      <c r="B13" s="57" t="s">
        <v>203</v>
      </c>
      <c r="C13" s="67" t="s">
        <v>234</v>
      </c>
      <c r="D13" s="68">
        <v>175425.05</v>
      </c>
      <c r="E13" s="66"/>
    </row>
    <row r="14" spans="2:5" ht="14.25">
      <c r="B14" s="57" t="s">
        <v>204</v>
      </c>
      <c r="C14" s="61" t="s">
        <v>235</v>
      </c>
      <c r="D14" s="68"/>
      <c r="E14" s="66"/>
    </row>
    <row r="15" spans="2:5" ht="14.25">
      <c r="B15" s="57" t="s">
        <v>205</v>
      </c>
      <c r="C15" s="61" t="s">
        <v>236</v>
      </c>
      <c r="D15" s="62">
        <f>D16+D17</f>
        <v>4138758.48</v>
      </c>
      <c r="E15" s="66"/>
    </row>
    <row r="16" spans="2:5" ht="14.25">
      <c r="B16" s="57" t="s">
        <v>237</v>
      </c>
      <c r="C16" s="61" t="s">
        <v>238</v>
      </c>
      <c r="D16" s="77">
        <v>3471838.79</v>
      </c>
      <c r="E16" s="66"/>
    </row>
    <row r="17" spans="2:5" ht="14.25">
      <c r="B17" s="57" t="s">
        <v>239</v>
      </c>
      <c r="C17" s="61" t="s">
        <v>240</v>
      </c>
      <c r="D17" s="77">
        <v>666919.69</v>
      </c>
      <c r="E17" s="66"/>
    </row>
    <row r="18" spans="2:5" ht="14.25">
      <c r="B18" s="57" t="s">
        <v>241</v>
      </c>
      <c r="C18" s="80" t="s">
        <v>247</v>
      </c>
      <c r="D18" s="78">
        <v>873563.42</v>
      </c>
      <c r="E18" s="66"/>
    </row>
    <row r="19" spans="2:5" ht="14.25">
      <c r="B19" s="57" t="s">
        <v>259</v>
      </c>
      <c r="C19" s="61" t="s">
        <v>275</v>
      </c>
      <c r="D19" s="78">
        <f>D31-E31</f>
        <v>1106059.6500000001</v>
      </c>
      <c r="E19" s="66"/>
    </row>
    <row r="20" spans="2:5" ht="14.25">
      <c r="B20" s="57" t="s">
        <v>276</v>
      </c>
      <c r="C20" s="61" t="s">
        <v>242</v>
      </c>
      <c r="D20" s="66"/>
      <c r="E20" s="66"/>
    </row>
    <row r="21" spans="2:5" ht="14.25">
      <c r="B21" s="96" t="s">
        <v>260</v>
      </c>
      <c r="C21" s="96"/>
      <c r="D21" s="62">
        <f>D8+D13+D14+D15+D18+D19</f>
        <v>9207436.16</v>
      </c>
      <c r="E21" s="62"/>
    </row>
    <row r="23" ht="14.25">
      <c r="I23" s="7"/>
    </row>
    <row r="24" spans="3:7" ht="14.25">
      <c r="C24" s="93" t="s">
        <v>282</v>
      </c>
      <c r="D24" s="93" t="s">
        <v>283</v>
      </c>
      <c r="E24" s="93" t="s">
        <v>287</v>
      </c>
      <c r="F24" s="93" t="s">
        <v>288</v>
      </c>
      <c r="G24" s="93" t="s">
        <v>284</v>
      </c>
    </row>
    <row r="25" spans="3:7" ht="14.25">
      <c r="C25" s="94"/>
      <c r="D25" s="94"/>
      <c r="E25" s="94"/>
      <c r="F25" s="94"/>
      <c r="G25" s="94"/>
    </row>
    <row r="26" spans="3:7" ht="14.25">
      <c r="C26" s="94"/>
      <c r="D26" s="94"/>
      <c r="E26" s="94"/>
      <c r="F26" s="94"/>
      <c r="G26" s="94"/>
    </row>
    <row r="27" spans="3:7" ht="14.25">
      <c r="C27" s="94"/>
      <c r="D27" s="94"/>
      <c r="E27" s="94"/>
      <c r="F27" s="94"/>
      <c r="G27" s="94"/>
    </row>
    <row r="28" spans="3:7" ht="14.25">
      <c r="C28" s="94"/>
      <c r="D28" s="94"/>
      <c r="E28" s="94"/>
      <c r="F28" s="94"/>
      <c r="G28" s="94"/>
    </row>
    <row r="29" spans="3:7" ht="14.25">
      <c r="C29" s="94"/>
      <c r="D29" s="94"/>
      <c r="E29" s="94"/>
      <c r="F29" s="94"/>
      <c r="G29" s="94"/>
    </row>
    <row r="30" spans="3:7" ht="14.25">
      <c r="C30" s="94"/>
      <c r="D30" s="95"/>
      <c r="E30" s="95"/>
      <c r="F30" s="95"/>
      <c r="G30" s="95"/>
    </row>
    <row r="31" spans="3:7" ht="14.25">
      <c r="C31" s="95"/>
      <c r="D31" s="79">
        <v>1391270.37</v>
      </c>
      <c r="E31" s="79">
        <v>285210.72</v>
      </c>
      <c r="F31" s="79">
        <v>285210.72</v>
      </c>
      <c r="G31" s="79">
        <f>E31-F31</f>
        <v>0</v>
      </c>
    </row>
    <row r="32" spans="1:7" ht="14.25">
      <c r="A32" s="9"/>
      <c r="B32" s="9"/>
      <c r="C32" s="9"/>
      <c r="D32" s="9"/>
      <c r="E32" s="9"/>
      <c r="F32" s="9"/>
      <c r="G32" s="9"/>
    </row>
  </sheetData>
  <sheetProtection/>
  <mergeCells count="6">
    <mergeCell ref="G24:G30"/>
    <mergeCell ref="B21:C21"/>
    <mergeCell ref="C24:C31"/>
    <mergeCell ref="D24:D30"/>
    <mergeCell ref="E24:E30"/>
    <mergeCell ref="F24:F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2022-04-14T10:55:18Z</dcterms:modified>
  <cp:category/>
  <cp:version/>
  <cp:contentType/>
  <cp:contentStatus/>
</cp:coreProperties>
</file>