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1"/>
  </bookViews>
  <sheets>
    <sheet name="prihodi" sheetId="1" r:id="rId1"/>
    <sheet name="rashodi" sheetId="2" r:id="rId2"/>
    <sheet name="potr.jed." sheetId="3" r:id="rId3"/>
    <sheet name="neizmirene obaveze" sheetId="4" r:id="rId4"/>
    <sheet name="zaduženja" sheetId="5" r:id="rId5"/>
    <sheet name="funkcionalna" sheetId="6" r:id="rId6"/>
    <sheet name="kapitalni izdaci" sheetId="7" r:id="rId7"/>
  </sheets>
  <definedNames/>
  <calcPr fullCalcOnLoad="1"/>
</workbook>
</file>

<file path=xl/sharedStrings.xml><?xml version="1.0" encoding="utf-8"?>
<sst xmlns="http://schemas.openxmlformats.org/spreadsheetml/2006/main" count="586" uniqueCount="356">
  <si>
    <t>Redni broj</t>
  </si>
  <si>
    <t>Vrsta rashoda</t>
  </si>
  <si>
    <t>I</t>
  </si>
  <si>
    <t>Tekući izdaci</t>
  </si>
  <si>
    <t>Bruto zarade i doprinosi na teret poslodavca</t>
  </si>
  <si>
    <t>Neto zarade</t>
  </si>
  <si>
    <t>Porez na zarade</t>
  </si>
  <si>
    <t>Doprinosi na teret zaposlenog</t>
  </si>
  <si>
    <t>Doprinosi na teret poslodavca</t>
  </si>
  <si>
    <t>Opštinski prirez</t>
  </si>
  <si>
    <t>Ostala lična primanja</t>
  </si>
  <si>
    <t>Naknada za zimnicu</t>
  </si>
  <si>
    <t>Naknada za stanovanje i odvojeni život</t>
  </si>
  <si>
    <t>Naknada za prevoz</t>
  </si>
  <si>
    <t>Jubilarne nagrade</t>
  </si>
  <si>
    <t>Otpremnine</t>
  </si>
  <si>
    <t>Naknada skupštinskim poslanicima</t>
  </si>
  <si>
    <t>Ostale naknade</t>
  </si>
  <si>
    <t>Rashodi za materijal</t>
  </si>
  <si>
    <t>Administrativni materijal</t>
  </si>
  <si>
    <t>Materijal za posebne namjene</t>
  </si>
  <si>
    <t>Rashodi za energiju</t>
  </si>
  <si>
    <t>Rashodi za gorivo</t>
  </si>
  <si>
    <t>Ostali rashodi za materijal</t>
  </si>
  <si>
    <t>Rashodi za usluge</t>
  </si>
  <si>
    <t>Službena putovanja</t>
  </si>
  <si>
    <t>Reprezentacija</t>
  </si>
  <si>
    <t>Komunikacione usluge</t>
  </si>
  <si>
    <t>Bankarske usluge i negativne kursne razlike</t>
  </si>
  <si>
    <t>Usluge prevoza</t>
  </si>
  <si>
    <t>Advokatske, notarske i pravne usluge</t>
  </si>
  <si>
    <t>Konsultantske usluge, projekti i studije</t>
  </si>
  <si>
    <t>Usluge stručnog usavršavanja</t>
  </si>
  <si>
    <t>Ostale usluge</t>
  </si>
  <si>
    <t>Rashodi za tekuće održavanje</t>
  </si>
  <si>
    <t>Tekuće održavanje javne infrastrukture</t>
  </si>
  <si>
    <t>Tekuće održavanje građevinskih objekata</t>
  </si>
  <si>
    <t>Tekuće održavanje opreme</t>
  </si>
  <si>
    <t>Kamate</t>
  </si>
  <si>
    <t>Kamate rezidentima</t>
  </si>
  <si>
    <t>Kamate nerezidentima</t>
  </si>
  <si>
    <t>Renta</t>
  </si>
  <si>
    <t>Zakup objekata</t>
  </si>
  <si>
    <t>Zakup opreme</t>
  </si>
  <si>
    <t>Zakup zemljišta</t>
  </si>
  <si>
    <t>Subvencije</t>
  </si>
  <si>
    <t>Ostali izdaci</t>
  </si>
  <si>
    <t>Transferi za socijalnu zaštitu</t>
  </si>
  <si>
    <t>Transferi institucijama, pojedincima, nevladinom i javnom sektoru</t>
  </si>
  <si>
    <t>Ostali transferi</t>
  </si>
  <si>
    <t>Kapitalni izdaci</t>
  </si>
  <si>
    <t>Izdaci za lokalnu infrastrukturu</t>
  </si>
  <si>
    <t>Izdaci za građevinske objekte</t>
  </si>
  <si>
    <t>Izdaci za uređenje zemljišta</t>
  </si>
  <si>
    <t>Izdaci za opremu</t>
  </si>
  <si>
    <t>Investiciono održavanje</t>
  </si>
  <si>
    <t>Ostali kapitalni izdaci</t>
  </si>
  <si>
    <t>Pozajmice i krediti</t>
  </si>
  <si>
    <t>Otplata dugova</t>
  </si>
  <si>
    <t>Otplata duga</t>
  </si>
  <si>
    <t>Otplata hartija od vrijednosti i kredita rezidentima</t>
  </si>
  <si>
    <t>Otplata hartija od vrijednosti i kredita nerezidentima</t>
  </si>
  <si>
    <t>Otplata garancija</t>
  </si>
  <si>
    <t>Otplata garancija u zemlji</t>
  </si>
  <si>
    <t>Otplata garancija u inostranstvu</t>
  </si>
  <si>
    <t>Otplata obaveza iz prethodnog perioda</t>
  </si>
  <si>
    <t>Rezerve</t>
  </si>
  <si>
    <t>Tekuća budžetska rezerva</t>
  </si>
  <si>
    <t>Stalna budžetska rezerva</t>
  </si>
  <si>
    <t>Ostale rezerve</t>
  </si>
  <si>
    <t>Transferi institucijama kulture i sporta</t>
  </si>
  <si>
    <t>Transferi nevladinim organizacijama</t>
  </si>
  <si>
    <t>Transferi političkim partijama , strankama i udruženjima</t>
  </si>
  <si>
    <t>Transferi za jednokratne socijalne pomoći</t>
  </si>
  <si>
    <t>Ostali transferi pojedincima</t>
  </si>
  <si>
    <t>Ostali transferi institucijama</t>
  </si>
  <si>
    <t>Transferi opštinama</t>
  </si>
  <si>
    <t>Transferi budžetu Države</t>
  </si>
  <si>
    <t>Transferi javnim preduzećima</t>
  </si>
  <si>
    <t>% izvršenja godišnjeg plana</t>
  </si>
  <si>
    <t>Prihodi</t>
  </si>
  <si>
    <t xml:space="preserve">% ostvarenja godišnjeg budžeta </t>
  </si>
  <si>
    <t>Tekući prihodi</t>
  </si>
  <si>
    <t>Porezi</t>
  </si>
  <si>
    <t>7111</t>
  </si>
  <si>
    <t>Porez na dohodak fizičkih lica</t>
  </si>
  <si>
    <t>Porez na nepokretnosti</t>
  </si>
  <si>
    <t>Porez na promet nepokretnosti</t>
  </si>
  <si>
    <t>71175</t>
  </si>
  <si>
    <t>Prirez porezu na dohodak fizičkih lica</t>
  </si>
  <si>
    <t>Takse</t>
  </si>
  <si>
    <t>71312</t>
  </si>
  <si>
    <t>Lokalne administrativne takse</t>
  </si>
  <si>
    <t>7135</t>
  </si>
  <si>
    <t>Lokalne komunalne takse</t>
  </si>
  <si>
    <t>Ostale takse</t>
  </si>
  <si>
    <t>Naknade</t>
  </si>
  <si>
    <t>Naknada za korišćenje dobara od opšteg interesa</t>
  </si>
  <si>
    <t>71411</t>
  </si>
  <si>
    <t>Naknada za korišćenje voda</t>
  </si>
  <si>
    <t>71412</t>
  </si>
  <si>
    <t>Naknada za izvađeni materijal iz vodotoka</t>
  </si>
  <si>
    <t>71413</t>
  </si>
  <si>
    <t>Naknada za zaštitu voda od zagađivanja</t>
  </si>
  <si>
    <t>Naknada za korišćenje rezultata geoloških istraživanja</t>
  </si>
  <si>
    <t>Naknade za korišćenje prirodnih dobara</t>
  </si>
  <si>
    <t>71421</t>
  </si>
  <si>
    <t>Naknada za korišćenje šuma</t>
  </si>
  <si>
    <t>71423</t>
  </si>
  <si>
    <t>Naknada za korišćenje rudnog bogatstva</t>
  </si>
  <si>
    <t>Naknada za korišćenje mineralnih sirovina</t>
  </si>
  <si>
    <t>7146</t>
  </si>
  <si>
    <t>Naknada za komunalno opremanje građevinskog zemljišta</t>
  </si>
  <si>
    <t>7147</t>
  </si>
  <si>
    <t>7149</t>
  </si>
  <si>
    <t>Ostali prihodi</t>
  </si>
  <si>
    <t>7151</t>
  </si>
  <si>
    <t>7152</t>
  </si>
  <si>
    <t>Novčane kazne i oduzete imovinske koristi</t>
  </si>
  <si>
    <t>7153</t>
  </si>
  <si>
    <t>Prihodi koje organi ostvaruju vršenjem svoje djelatnosti</t>
  </si>
  <si>
    <t>7155</t>
  </si>
  <si>
    <t>Primici od prodaje imovine</t>
  </si>
  <si>
    <t>721</t>
  </si>
  <si>
    <t>Primici od prodaje nefinansijske imovine</t>
  </si>
  <si>
    <t>7211</t>
  </si>
  <si>
    <t>Prodaja nepokretnosti</t>
  </si>
  <si>
    <t>722</t>
  </si>
  <si>
    <t>Primici od prodaje finansijske imovine</t>
  </si>
  <si>
    <t>Primici od otplate kredita i sredstva prenesena iz prethodne godine</t>
  </si>
  <si>
    <t>Primici od otplate kredita</t>
  </si>
  <si>
    <t>732</t>
  </si>
  <si>
    <t>Sredstva prenesena iz prethodne godine</t>
  </si>
  <si>
    <t>Donacije i transferi</t>
  </si>
  <si>
    <t>741</t>
  </si>
  <si>
    <t>7411</t>
  </si>
  <si>
    <t>Tekuće donacije</t>
  </si>
  <si>
    <t>7412</t>
  </si>
  <si>
    <t>Kapitalne donacije</t>
  </si>
  <si>
    <t>Transferi</t>
  </si>
  <si>
    <t>7421</t>
  </si>
  <si>
    <t>7426</t>
  </si>
  <si>
    <t>Transferi od Egalizacionog fonda</t>
  </si>
  <si>
    <t>751</t>
  </si>
  <si>
    <t>7511</t>
  </si>
  <si>
    <t>Pozajmice i krediti od domaćih izvora</t>
  </si>
  <si>
    <t>7512</t>
  </si>
  <si>
    <t>Pozajmice i krediti od inostranih izvora</t>
  </si>
  <si>
    <t>UKUPNI PRIHODI (71+72+73+74+75)</t>
  </si>
  <si>
    <t>411-1</t>
  </si>
  <si>
    <t>411-2</t>
  </si>
  <si>
    <t>411-3</t>
  </si>
  <si>
    <t>411-4</t>
  </si>
  <si>
    <t>411-5</t>
  </si>
  <si>
    <t>412-1</t>
  </si>
  <si>
    <t>412-2</t>
  </si>
  <si>
    <t>412-3</t>
  </si>
  <si>
    <t>412-4</t>
  </si>
  <si>
    <t>412-5</t>
  </si>
  <si>
    <t>412-6</t>
  </si>
  <si>
    <t>412-7</t>
  </si>
  <si>
    <t>413-1</t>
  </si>
  <si>
    <t>413-3</t>
  </si>
  <si>
    <t>413-4</t>
  </si>
  <si>
    <t>413-5</t>
  </si>
  <si>
    <t>413-9</t>
  </si>
  <si>
    <t>414-1</t>
  </si>
  <si>
    <t>414-2</t>
  </si>
  <si>
    <t>414-3</t>
  </si>
  <si>
    <t>414-4</t>
  </si>
  <si>
    <t>414-5</t>
  </si>
  <si>
    <t>414-6</t>
  </si>
  <si>
    <t>414-7</t>
  </si>
  <si>
    <t>414-8</t>
  </si>
  <si>
    <t>414-9</t>
  </si>
  <si>
    <t>415-1</t>
  </si>
  <si>
    <t>415-2</t>
  </si>
  <si>
    <t>415-3</t>
  </si>
  <si>
    <t>417-1</t>
  </si>
  <si>
    <t>417-2</t>
  </si>
  <si>
    <t>417-3</t>
  </si>
  <si>
    <t>431-3</t>
  </si>
  <si>
    <t>431-4</t>
  </si>
  <si>
    <t>431-5</t>
  </si>
  <si>
    <t>431-6</t>
  </si>
  <si>
    <t>431-8</t>
  </si>
  <si>
    <t>431-9</t>
  </si>
  <si>
    <t>432-4</t>
  </si>
  <si>
    <t>432-5</t>
  </si>
  <si>
    <t>432-6</t>
  </si>
  <si>
    <t>441-2</t>
  </si>
  <si>
    <t>441-3</t>
  </si>
  <si>
    <t>441-4</t>
  </si>
  <si>
    <t>441-5</t>
  </si>
  <si>
    <t>441-6</t>
  </si>
  <si>
    <t>441-9</t>
  </si>
  <si>
    <t>461-1</t>
  </si>
  <si>
    <t>461-2</t>
  </si>
  <si>
    <t>462-1</t>
  </si>
  <si>
    <t>462-2</t>
  </si>
  <si>
    <t>II</t>
  </si>
  <si>
    <t>III</t>
  </si>
  <si>
    <t>IV</t>
  </si>
  <si>
    <t>V</t>
  </si>
  <si>
    <t>UKUPNI RASHODI (I+II+III+IV+V)</t>
  </si>
  <si>
    <t>416-1</t>
  </si>
  <si>
    <t>416-2</t>
  </si>
  <si>
    <t>419-3</t>
  </si>
  <si>
    <t>419-4</t>
  </si>
  <si>
    <t>419-6</t>
  </si>
  <si>
    <t>419-9</t>
  </si>
  <si>
    <t>Izrada i održavanje softvera</t>
  </si>
  <si>
    <t>Osiguranje</t>
  </si>
  <si>
    <t>Komunalne naknade</t>
  </si>
  <si>
    <t>Ostalo</t>
  </si>
  <si>
    <t>451-1</t>
  </si>
  <si>
    <t>451-2</t>
  </si>
  <si>
    <t>451-3</t>
  </si>
  <si>
    <t>Pozajmice i krediti nefinansijskim institucijama</t>
  </si>
  <si>
    <t>Pozajmice i krediti finansijskim institucijama</t>
  </si>
  <si>
    <t>Pozajmice i krediti pojedincima</t>
  </si>
  <si>
    <t>463-0</t>
  </si>
  <si>
    <t>431-2</t>
  </si>
  <si>
    <t>Transferi obrazovanju</t>
  </si>
  <si>
    <t>Godišnja naknada pri registraciji drumskih motornih vozila</t>
  </si>
  <si>
    <t>OBRAZAC NEO</t>
  </si>
  <si>
    <t>Vrsta neizmirene obaveze</t>
  </si>
  <si>
    <t xml:space="preserve">Obaveze za tekuće rashode </t>
  </si>
  <si>
    <t>Obaveze za bruto zarade i doprinose na teret poslodavca</t>
  </si>
  <si>
    <t>Obaveze za ostala lična primanja</t>
  </si>
  <si>
    <t>Obaveze za ostale tekuće rashode</t>
  </si>
  <si>
    <t>Obaveze po transferima za socijalnu zaštitu</t>
  </si>
  <si>
    <t>Obaveze za transfere institucijama,pojedincima,NVO</t>
  </si>
  <si>
    <t>Obaveze za kapitalne izdatke</t>
  </si>
  <si>
    <t>Obaveze po pozajmicama i kreditima</t>
  </si>
  <si>
    <t>a)</t>
  </si>
  <si>
    <t>glavnica</t>
  </si>
  <si>
    <t>b)</t>
  </si>
  <si>
    <t>kamata</t>
  </si>
  <si>
    <t>VI</t>
  </si>
  <si>
    <t>Obaveze iz rezervi</t>
  </si>
  <si>
    <t>OBRAZAC BUZ</t>
  </si>
  <si>
    <t>Vrsta zaduženja</t>
  </si>
  <si>
    <t xml:space="preserve">Ugovoreni iznos sredstava </t>
  </si>
  <si>
    <t xml:space="preserve">Iznos povučenih sredstava </t>
  </si>
  <si>
    <t xml:space="preserve">Iznos otplaćenog duga po glavnici </t>
  </si>
  <si>
    <t xml:space="preserve">Stanje duga </t>
  </si>
  <si>
    <t>Domaći dug</t>
  </si>
  <si>
    <t xml:space="preserve">Krediti </t>
  </si>
  <si>
    <t>a</t>
  </si>
  <si>
    <t>Kratkoročni (glavnica)</t>
  </si>
  <si>
    <t>b</t>
  </si>
  <si>
    <t>Dugoročni (glavnica)</t>
  </si>
  <si>
    <t>Obveznice</t>
  </si>
  <si>
    <t>Inostrani dug</t>
  </si>
  <si>
    <t>Krediti</t>
  </si>
  <si>
    <t xml:space="preserve">     UKUPNO (I+II)</t>
  </si>
  <si>
    <t>Domaće garancije</t>
  </si>
  <si>
    <t>Inostrane garancije</t>
  </si>
  <si>
    <t>UKUPNO IZDATE GARANCIJE (III+IV)</t>
  </si>
  <si>
    <t>Izdaci po osnovu isplate ugovora o djelu</t>
  </si>
  <si>
    <t>Izdaci po osnovu troškova sudskih postupaka</t>
  </si>
  <si>
    <t>419-1</t>
  </si>
  <si>
    <t>419-2</t>
  </si>
  <si>
    <t>Obaveze po osnovu otplate dugova</t>
  </si>
  <si>
    <t>Naknade za izgradnju i održavanje lokalnih puteva</t>
  </si>
  <si>
    <t xml:space="preserve">Transferi od budžeta Države </t>
  </si>
  <si>
    <t>Pozajmice i krediti od domaćih finansijskih institucija</t>
  </si>
  <si>
    <t>Pozajmice i krediti od drugih nivoa vlasti</t>
  </si>
  <si>
    <t xml:space="preserve">Godišnji plan budžeta </t>
  </si>
  <si>
    <t>Izvršenje u periodu __________</t>
  </si>
  <si>
    <t>431-1</t>
  </si>
  <si>
    <t>Transferi za zdravstvenu zaštitu</t>
  </si>
  <si>
    <t>431-7</t>
  </si>
  <si>
    <t>Transferi za lična primanja pripravnika</t>
  </si>
  <si>
    <t>441-1</t>
  </si>
  <si>
    <t>Izdaci za infrastrukturu od opšteg značaja</t>
  </si>
  <si>
    <t>VII</t>
  </si>
  <si>
    <t>UKUPNE NEIZMIRENE OBAVEZE ( I+II+III+IV+V+VI+VII)</t>
  </si>
  <si>
    <t>Iznos zaduženja javnih preduzeća na kraju ___ kvartala __ god.</t>
  </si>
  <si>
    <t>01</t>
  </si>
  <si>
    <t>OPŠTE JAVNE SLUŽBE</t>
  </si>
  <si>
    <t>ODBRANA</t>
  </si>
  <si>
    <t>02</t>
  </si>
  <si>
    <t>03</t>
  </si>
  <si>
    <t>JAVNI RED I BEZBJEDNOST</t>
  </si>
  <si>
    <t>04</t>
  </si>
  <si>
    <t>EKONOMSKI POSLOVI</t>
  </si>
  <si>
    <t>05</t>
  </si>
  <si>
    <t>ZAŠTITA ŽIVOTNE SREDINE</t>
  </si>
  <si>
    <t>06</t>
  </si>
  <si>
    <t>POSLOVI STANOVANJA I ZAJEDNICE</t>
  </si>
  <si>
    <t>07</t>
  </si>
  <si>
    <t>ZDRAVSTVO</t>
  </si>
  <si>
    <t>08</t>
  </si>
  <si>
    <t>SPORT, KULTURA I RELIGIJA</t>
  </si>
  <si>
    <t>09</t>
  </si>
  <si>
    <t>OBRAZOVANJE</t>
  </si>
  <si>
    <t>10</t>
  </si>
  <si>
    <t>SOCIJALNA ZAŠTITA</t>
  </si>
  <si>
    <t xml:space="preserve">izvršenje      </t>
  </si>
  <si>
    <t xml:space="preserve">% izvršenja godišnjeg budžeta </t>
  </si>
  <si>
    <t>UKUPNO</t>
  </si>
  <si>
    <t>kapitalni izdatak</t>
  </si>
  <si>
    <t>ugovoreni iznos</t>
  </si>
  <si>
    <t>Izdaci u __ godini</t>
  </si>
  <si>
    <t>Ukupni izdaci do 31.12. __godine</t>
  </si>
  <si>
    <t>izvor finansiranja</t>
  </si>
  <si>
    <t>Naziv kapitalnog projekta</t>
  </si>
  <si>
    <t>Ukupni izdaci do 01. 01. __ godine</t>
  </si>
  <si>
    <t>Izvršenje u mjesecu ___</t>
  </si>
  <si>
    <t>Napomena uz izvještaj: analitički pregled izdatka 463 - Otplata obaveza iz prethodnog perioda</t>
  </si>
  <si>
    <t>Otplata obaveza iz prethodnog perioda - analitika</t>
  </si>
  <si>
    <t>Period realizacije po ugovoru</t>
  </si>
  <si>
    <t>OBRAZAC POP</t>
  </si>
  <si>
    <t>OBRAZAC PIR</t>
  </si>
  <si>
    <t xml:space="preserve">    Neto zarade</t>
  </si>
  <si>
    <t xml:space="preserve">    Porez na zarade</t>
  </si>
  <si>
    <t xml:space="preserve">    Doprinosi na teret zaposlenog</t>
  </si>
  <si>
    <t xml:space="preserve">    Doprinosi na teret poslodavca</t>
  </si>
  <si>
    <t xml:space="preserve">    Opštinski prirez</t>
  </si>
  <si>
    <t>OBRAZAC IFK</t>
  </si>
  <si>
    <t>OBRAZAC IPK</t>
  </si>
  <si>
    <t>OBRAZAC PPJ</t>
  </si>
  <si>
    <t>NAZIV POTROŠAČKE JEDINICE</t>
  </si>
  <si>
    <t>NAZIV OPŠTINE</t>
  </si>
  <si>
    <t>Donacije EU</t>
  </si>
  <si>
    <t xml:space="preserve"> </t>
  </si>
  <si>
    <t>463-1</t>
  </si>
  <si>
    <t>463-2</t>
  </si>
  <si>
    <t>Sudski sporovi</t>
  </si>
  <si>
    <t>418-1</t>
  </si>
  <si>
    <t>418-2</t>
  </si>
  <si>
    <t>Podsticaj razvoja poljoprivrede</t>
  </si>
  <si>
    <t>Podsticaj razvoja u privredi</t>
  </si>
  <si>
    <t xml:space="preserve">Otplata obaveza iz prethodnog perioda </t>
  </si>
  <si>
    <t>Troškovi od donacija</t>
  </si>
  <si>
    <t>Iznos duga opštine po osnovu ostalih pozajmica na kraju I kvartala 2021.godine</t>
  </si>
  <si>
    <t>Ostale pozajmice</t>
  </si>
  <si>
    <t>Pozajmice iz Egalizacionog fonda</t>
  </si>
  <si>
    <t>Pozajmice iz Fonda za podršku opštinama za predfinansiranje donatorskih projekata</t>
  </si>
  <si>
    <t>povučeni iznos</t>
  </si>
  <si>
    <t>stanje duga</t>
  </si>
  <si>
    <t>iznos otplaćenog duga</t>
  </si>
  <si>
    <t>Reprogramirani poreski dug</t>
  </si>
  <si>
    <t>ukupan iznos reprogramiranog poreskog duga</t>
  </si>
  <si>
    <t>Izvršenje u mjesecu 6</t>
  </si>
  <si>
    <t>Izvršenje u periodu 01.01.-30.06.2021.</t>
  </si>
  <si>
    <t>Ostvarenje u mjesecu 6</t>
  </si>
  <si>
    <t xml:space="preserve">Ostvarenje u periodu 01.01.-30.06.2021.   </t>
  </si>
  <si>
    <t>Iznos zaduženja opštine na kraju II kvartala 2021 god.</t>
  </si>
  <si>
    <t>Stanje neizmirenih obaveza opštine na kraju  II kvartala 2020 god.</t>
  </si>
  <si>
    <t>Stanje neizmirenih obaveza javnih preduzeca i ustanova na kraju II kvartala 2020 god.</t>
  </si>
  <si>
    <t>dospjeli iznos reprogramiranog poreskog duga na kraju II kvartala 2021.godine</t>
  </si>
  <si>
    <t>plaćeni iznos reprogramiranog poreskog duga na kraju II kvartala 2021.godine</t>
  </si>
  <si>
    <t>dospjeli neplaćeni iznos reprogramiranog poreskog duga na kraju II kvartala 2021.godine</t>
  </si>
</sst>
</file>

<file path=xl/styles.xml><?xml version="1.0" encoding="utf-8"?>
<styleSheet xmlns="http://schemas.openxmlformats.org/spreadsheetml/2006/main">
  <numFmts count="3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Calibri"/>
      <family val="2"/>
    </font>
    <font>
      <b/>
      <sz val="9"/>
      <name val="Cambria"/>
      <family val="1"/>
    </font>
    <font>
      <sz val="9"/>
      <name val="Cambria"/>
      <family val="1"/>
    </font>
    <font>
      <b/>
      <sz val="9"/>
      <name val="Century Gothic"/>
      <family val="2"/>
    </font>
    <font>
      <b/>
      <sz val="9"/>
      <color indexed="8"/>
      <name val="Cambria"/>
      <family val="1"/>
    </font>
    <font>
      <sz val="9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9"/>
      <color theme="1"/>
      <name val="Cambria"/>
      <family val="1"/>
    </font>
    <font>
      <b/>
      <sz val="9"/>
      <color theme="1"/>
      <name val="Cambria"/>
      <family val="1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/>
      <top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1" fillId="0" borderId="0">
      <alignment/>
      <protection/>
    </xf>
    <xf numFmtId="0" fontId="1" fillId="31" borderId="7" applyNumberFormat="0" applyFont="0" applyAlignment="0" applyProtection="0"/>
    <xf numFmtId="0" fontId="45" fillId="26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8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43" fontId="0" fillId="0" borderId="0" xfId="42" applyFont="1" applyAlignment="1">
      <alignment/>
    </xf>
    <xf numFmtId="43" fontId="5" fillId="0" borderId="0" xfId="42" applyFont="1" applyAlignment="1">
      <alignment/>
    </xf>
    <xf numFmtId="4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1" fillId="0" borderId="0" xfId="57">
      <alignment/>
      <protection/>
    </xf>
    <xf numFmtId="4" fontId="2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7" fillId="0" borderId="10" xfId="57" applyFont="1" applyBorder="1" applyAlignment="1">
      <alignment horizontal="center"/>
      <protection/>
    </xf>
    <xf numFmtId="0" fontId="7" fillId="0" borderId="11" xfId="57" applyFont="1" applyBorder="1" applyAlignment="1">
      <alignment horizontal="right"/>
      <protection/>
    </xf>
    <xf numFmtId="0" fontId="8" fillId="0" borderId="11" xfId="57" applyFont="1" applyBorder="1" applyAlignment="1">
      <alignment horizontal="right"/>
      <protection/>
    </xf>
    <xf numFmtId="0" fontId="7" fillId="0" borderId="11" xfId="57" applyFont="1" applyBorder="1" applyAlignment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Alignment="1">
      <alignment/>
    </xf>
    <xf numFmtId="0" fontId="10" fillId="0" borderId="12" xfId="0" applyFont="1" applyFill="1" applyBorder="1" applyAlignment="1">
      <alignment/>
    </xf>
    <xf numFmtId="0" fontId="10" fillId="0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/>
    </xf>
    <xf numFmtId="4" fontId="7" fillId="0" borderId="12" xfId="0" applyNumberFormat="1" applyFont="1" applyBorder="1" applyAlignment="1">
      <alignment/>
    </xf>
    <xf numFmtId="0" fontId="8" fillId="0" borderId="12" xfId="0" applyFont="1" applyFill="1" applyBorder="1" applyAlignment="1">
      <alignment horizontal="right"/>
    </xf>
    <xf numFmtId="0" fontId="8" fillId="0" borderId="12" xfId="0" applyFont="1" applyFill="1" applyBorder="1" applyAlignment="1">
      <alignment/>
    </xf>
    <xf numFmtId="4" fontId="8" fillId="0" borderId="12" xfId="0" applyNumberFormat="1" applyFont="1" applyBorder="1" applyAlignment="1">
      <alignment/>
    </xf>
    <xf numFmtId="0" fontId="7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right" vertical="top"/>
    </xf>
    <xf numFmtId="0" fontId="11" fillId="0" borderId="12" xfId="0" applyFont="1" applyFill="1" applyBorder="1" applyAlignment="1">
      <alignment/>
    </xf>
    <xf numFmtId="0" fontId="8" fillId="0" borderId="12" xfId="0" applyFont="1" applyFill="1" applyBorder="1" applyAlignment="1">
      <alignment wrapText="1"/>
    </xf>
    <xf numFmtId="4" fontId="7" fillId="0" borderId="12" xfId="0" applyNumberFormat="1" applyFont="1" applyBorder="1" applyAlignment="1">
      <alignment/>
    </xf>
    <xf numFmtId="0" fontId="7" fillId="0" borderId="12" xfId="0" applyFont="1" applyFill="1" applyBorder="1" applyAlignment="1">
      <alignment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/>
    </xf>
    <xf numFmtId="0" fontId="10" fillId="0" borderId="14" xfId="0" applyFont="1" applyBorder="1" applyAlignment="1">
      <alignment/>
    </xf>
    <xf numFmtId="4" fontId="10" fillId="0" borderId="14" xfId="0" applyNumberFormat="1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/>
    </xf>
    <xf numFmtId="4" fontId="10" fillId="0" borderId="12" xfId="0" applyNumberFormat="1" applyFont="1" applyBorder="1" applyAlignment="1">
      <alignment/>
    </xf>
    <xf numFmtId="0" fontId="50" fillId="0" borderId="12" xfId="0" applyFont="1" applyBorder="1" applyAlignment="1">
      <alignment horizontal="right"/>
    </xf>
    <xf numFmtId="0" fontId="11" fillId="0" borderId="12" xfId="0" applyFont="1" applyBorder="1" applyAlignment="1">
      <alignment/>
    </xf>
    <xf numFmtId="4" fontId="11" fillId="0" borderId="12" xfId="0" applyNumberFormat="1" applyFont="1" applyBorder="1" applyAlignment="1">
      <alignment/>
    </xf>
    <xf numFmtId="4" fontId="11" fillId="0" borderId="14" xfId="0" applyNumberFormat="1" applyFont="1" applyBorder="1" applyAlignment="1">
      <alignment/>
    </xf>
    <xf numFmtId="0" fontId="11" fillId="0" borderId="12" xfId="0" applyFont="1" applyBorder="1" applyAlignment="1">
      <alignment horizontal="right"/>
    </xf>
    <xf numFmtId="0" fontId="50" fillId="0" borderId="12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11" fillId="0" borderId="15" xfId="0" applyFont="1" applyBorder="1" applyAlignment="1">
      <alignment/>
    </xf>
    <xf numFmtId="4" fontId="11" fillId="0" borderId="15" xfId="0" applyNumberFormat="1" applyFont="1" applyBorder="1" applyAlignment="1">
      <alignment/>
    </xf>
    <xf numFmtId="4" fontId="11" fillId="0" borderId="13" xfId="0" applyNumberFormat="1" applyFont="1" applyBorder="1" applyAlignment="1">
      <alignment/>
    </xf>
    <xf numFmtId="0" fontId="50" fillId="0" borderId="16" xfId="0" applyFont="1" applyBorder="1" applyAlignment="1">
      <alignment/>
    </xf>
    <xf numFmtId="0" fontId="10" fillId="0" borderId="16" xfId="0" applyFont="1" applyFill="1" applyBorder="1" applyAlignment="1">
      <alignment/>
    </xf>
    <xf numFmtId="4" fontId="10" fillId="0" borderId="16" xfId="0" applyNumberFormat="1" applyFont="1" applyBorder="1" applyAlignment="1">
      <alignment/>
    </xf>
    <xf numFmtId="0" fontId="50" fillId="0" borderId="0" xfId="0" applyFont="1" applyAlignment="1">
      <alignment/>
    </xf>
    <xf numFmtId="0" fontId="51" fillId="0" borderId="12" xfId="0" applyFont="1" applyBorder="1" applyAlignment="1">
      <alignment/>
    </xf>
    <xf numFmtId="0" fontId="51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/>
    </xf>
    <xf numFmtId="0" fontId="50" fillId="0" borderId="12" xfId="0" applyFont="1" applyBorder="1" applyAlignment="1">
      <alignment/>
    </xf>
    <xf numFmtId="0" fontId="11" fillId="0" borderId="12" xfId="0" applyFont="1" applyBorder="1" applyAlignment="1">
      <alignment/>
    </xf>
    <xf numFmtId="0" fontId="10" fillId="0" borderId="12" xfId="0" applyFont="1" applyBorder="1" applyAlignment="1">
      <alignment horizontal="left" vertical="justify" wrapText="1"/>
    </xf>
    <xf numFmtId="0" fontId="11" fillId="0" borderId="12" xfId="0" applyFont="1" applyBorder="1" applyAlignment="1">
      <alignment horizontal="left" vertical="justify" wrapText="1"/>
    </xf>
    <xf numFmtId="0" fontId="10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/>
    </xf>
    <xf numFmtId="4" fontId="7" fillId="0" borderId="12" xfId="0" applyNumberFormat="1" applyFont="1" applyBorder="1" applyAlignment="1">
      <alignment/>
    </xf>
    <xf numFmtId="16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/>
    </xf>
    <xf numFmtId="4" fontId="8" fillId="32" borderId="12" xfId="0" applyNumberFormat="1" applyFont="1" applyFill="1" applyBorder="1" applyAlignment="1">
      <alignment/>
    </xf>
    <xf numFmtId="4" fontId="8" fillId="0" borderId="12" xfId="0" applyNumberFormat="1" applyFont="1" applyBorder="1" applyAlignment="1">
      <alignment/>
    </xf>
    <xf numFmtId="0" fontId="7" fillId="0" borderId="12" xfId="0" applyFont="1" applyBorder="1" applyAlignment="1">
      <alignment/>
    </xf>
    <xf numFmtId="4" fontId="7" fillId="32" borderId="12" xfId="0" applyNumberFormat="1" applyFont="1" applyFill="1" applyBorder="1" applyAlignment="1">
      <alignment/>
    </xf>
    <xf numFmtId="0" fontId="7" fillId="0" borderId="13" xfId="57" applyFont="1" applyBorder="1" applyAlignment="1">
      <alignment horizontal="center" vertical="center" wrapText="1"/>
      <protection/>
    </xf>
    <xf numFmtId="0" fontId="7" fillId="0" borderId="13" xfId="57" applyFont="1" applyFill="1" applyBorder="1" applyAlignment="1">
      <alignment horizontal="center" vertical="center" wrapText="1"/>
      <protection/>
    </xf>
    <xf numFmtId="0" fontId="7" fillId="0" borderId="17" xfId="57" applyFont="1" applyFill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7" fillId="0" borderId="19" xfId="57" applyFont="1" applyFill="1" applyBorder="1" applyAlignment="1">
      <alignment horizontal="center" vertical="center" wrapText="1"/>
      <protection/>
    </xf>
    <xf numFmtId="0" fontId="7" fillId="0" borderId="20" xfId="57" applyFont="1" applyBorder="1">
      <alignment/>
      <protection/>
    </xf>
    <xf numFmtId="4" fontId="7" fillId="32" borderId="16" xfId="57" applyNumberFormat="1" applyFont="1" applyFill="1" applyBorder="1">
      <alignment/>
      <protection/>
    </xf>
    <xf numFmtId="4" fontId="7" fillId="32" borderId="21" xfId="57" applyNumberFormat="1" applyFont="1" applyFill="1" applyBorder="1">
      <alignment/>
      <protection/>
    </xf>
    <xf numFmtId="4" fontId="7" fillId="32" borderId="22" xfId="57" applyNumberFormat="1" applyFont="1" applyFill="1" applyBorder="1">
      <alignment/>
      <protection/>
    </xf>
    <xf numFmtId="0" fontId="7" fillId="0" borderId="23" xfId="57" applyFont="1" applyBorder="1">
      <alignment/>
      <protection/>
    </xf>
    <xf numFmtId="4" fontId="7" fillId="32" borderId="12" xfId="57" applyNumberFormat="1" applyFont="1" applyFill="1" applyBorder="1">
      <alignment/>
      <protection/>
    </xf>
    <xf numFmtId="4" fontId="7" fillId="32" borderId="24" xfId="57" applyNumberFormat="1" applyFont="1" applyFill="1" applyBorder="1">
      <alignment/>
      <protection/>
    </xf>
    <xf numFmtId="4" fontId="7" fillId="32" borderId="25" xfId="57" applyNumberFormat="1" applyFont="1" applyFill="1" applyBorder="1">
      <alignment/>
      <protection/>
    </xf>
    <xf numFmtId="0" fontId="8" fillId="0" borderId="23" xfId="57" applyFont="1" applyBorder="1">
      <alignment/>
      <protection/>
    </xf>
    <xf numFmtId="4" fontId="8" fillId="32" borderId="12" xfId="57" applyNumberFormat="1" applyFont="1" applyFill="1" applyBorder="1">
      <alignment/>
      <protection/>
    </xf>
    <xf numFmtId="4" fontId="8" fillId="32" borderId="24" xfId="57" applyNumberFormat="1" applyFont="1" applyFill="1" applyBorder="1">
      <alignment/>
      <protection/>
    </xf>
    <xf numFmtId="4" fontId="8" fillId="32" borderId="25" xfId="57" applyNumberFormat="1" applyFont="1" applyFill="1" applyBorder="1">
      <alignment/>
      <protection/>
    </xf>
    <xf numFmtId="4" fontId="7" fillId="32" borderId="26" xfId="57" applyNumberFormat="1" applyFont="1" applyFill="1" applyBorder="1">
      <alignment/>
      <protection/>
    </xf>
    <xf numFmtId="4" fontId="7" fillId="32" borderId="27" xfId="57" applyNumberFormat="1" applyFont="1" applyFill="1" applyBorder="1">
      <alignment/>
      <protection/>
    </xf>
    <xf numFmtId="4" fontId="7" fillId="32" borderId="28" xfId="57" applyNumberFormat="1" applyFont="1" applyFill="1" applyBorder="1">
      <alignment/>
      <protection/>
    </xf>
    <xf numFmtId="0" fontId="8" fillId="0" borderId="0" xfId="57" applyFont="1" applyAlignment="1">
      <alignment horizontal="center"/>
      <protection/>
    </xf>
    <xf numFmtId="0" fontId="11" fillId="0" borderId="0" xfId="57" applyFont="1">
      <alignment/>
      <protection/>
    </xf>
    <xf numFmtId="0" fontId="8" fillId="0" borderId="0" xfId="57" applyFont="1" applyBorder="1" applyAlignment="1">
      <alignment horizontal="center"/>
      <protection/>
    </xf>
    <xf numFmtId="0" fontId="51" fillId="0" borderId="29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49" fontId="50" fillId="0" borderId="12" xfId="0" applyNumberFormat="1" applyFont="1" applyBorder="1" applyAlignment="1">
      <alignment horizontal="center"/>
    </xf>
    <xf numFmtId="0" fontId="50" fillId="0" borderId="12" xfId="0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/>
    </xf>
    <xf numFmtId="4" fontId="11" fillId="0" borderId="12" xfId="0" applyNumberFormat="1" applyFont="1" applyBorder="1" applyAlignment="1">
      <alignment/>
    </xf>
    <xf numFmtId="4" fontId="50" fillId="0" borderId="12" xfId="0" applyNumberFormat="1" applyFont="1" applyBorder="1" applyAlignment="1">
      <alignment/>
    </xf>
    <xf numFmtId="0" fontId="52" fillId="0" borderId="0" xfId="0" applyFont="1" applyAlignment="1">
      <alignment/>
    </xf>
    <xf numFmtId="4" fontId="10" fillId="0" borderId="12" xfId="0" applyNumberFormat="1" applyFont="1" applyBorder="1" applyAlignment="1">
      <alignment/>
    </xf>
    <xf numFmtId="4" fontId="7" fillId="32" borderId="12" xfId="0" applyNumberFormat="1" applyFont="1" applyFill="1" applyBorder="1" applyAlignment="1">
      <alignment/>
    </xf>
    <xf numFmtId="4" fontId="51" fillId="0" borderId="12" xfId="0" applyNumberFormat="1" applyFont="1" applyBorder="1" applyAlignment="1">
      <alignment/>
    </xf>
    <xf numFmtId="4" fontId="7" fillId="32" borderId="24" xfId="57" applyNumberFormat="1" applyFont="1" applyFill="1" applyBorder="1">
      <alignment/>
      <protection/>
    </xf>
    <xf numFmtId="0" fontId="10" fillId="0" borderId="12" xfId="0" applyFont="1" applyBorder="1" applyAlignment="1">
      <alignment/>
    </xf>
    <xf numFmtId="4" fontId="50" fillId="0" borderId="12" xfId="0" applyNumberFormat="1" applyFont="1" applyBorder="1" applyAlignment="1">
      <alignment/>
    </xf>
    <xf numFmtId="0" fontId="11" fillId="0" borderId="12" xfId="0" applyFont="1" applyBorder="1" applyAlignment="1">
      <alignment horizontal="right"/>
    </xf>
    <xf numFmtId="0" fontId="11" fillId="0" borderId="12" xfId="0" applyFont="1" applyBorder="1" applyAlignment="1">
      <alignment/>
    </xf>
    <xf numFmtId="4" fontId="50" fillId="0" borderId="12" xfId="0" applyNumberFormat="1" applyFont="1" applyBorder="1" applyAlignment="1">
      <alignment horizontal="right" vertical="center" wrapText="1"/>
    </xf>
    <xf numFmtId="4" fontId="8" fillId="33" borderId="12" xfId="0" applyNumberFormat="1" applyFont="1" applyFill="1" applyBorder="1" applyAlignment="1">
      <alignment/>
    </xf>
    <xf numFmtId="4" fontId="7" fillId="32" borderId="12" xfId="57" applyNumberFormat="1" applyFont="1" applyFill="1" applyBorder="1">
      <alignment/>
      <protection/>
    </xf>
    <xf numFmtId="4" fontId="0" fillId="0" borderId="12" xfId="0" applyNumberFormat="1" applyBorder="1" applyAlignment="1">
      <alignment wrapText="1"/>
    </xf>
    <xf numFmtId="4" fontId="8" fillId="0" borderId="12" xfId="0" applyNumberFormat="1" applyFont="1" applyFill="1" applyBorder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51" fillId="0" borderId="23" xfId="0" applyFont="1" applyFill="1" applyBorder="1" applyAlignment="1">
      <alignment horizontal="center"/>
    </xf>
    <xf numFmtId="0" fontId="51" fillId="0" borderId="32" xfId="0" applyFont="1" applyFill="1" applyBorder="1" applyAlignment="1">
      <alignment horizontal="center"/>
    </xf>
    <xf numFmtId="0" fontId="51" fillId="0" borderId="33" xfId="0" applyFont="1" applyFill="1" applyBorder="1" applyAlignment="1">
      <alignment horizontal="center"/>
    </xf>
    <xf numFmtId="0" fontId="51" fillId="0" borderId="30" xfId="0" applyFont="1" applyBorder="1" applyAlignment="1">
      <alignment horizontal="center"/>
    </xf>
    <xf numFmtId="0" fontId="51" fillId="0" borderId="31" xfId="0" applyFont="1" applyBorder="1" applyAlignment="1">
      <alignment horizontal="center"/>
    </xf>
    <xf numFmtId="0" fontId="51" fillId="0" borderId="23" xfId="0" applyFont="1" applyBorder="1" applyAlignment="1">
      <alignment horizontal="center"/>
    </xf>
    <xf numFmtId="0" fontId="51" fillId="0" borderId="32" xfId="0" applyFont="1" applyBorder="1" applyAlignment="1">
      <alignment horizontal="center"/>
    </xf>
    <xf numFmtId="0" fontId="51" fillId="0" borderId="33" xfId="0" applyFont="1" applyBorder="1" applyAlignment="1">
      <alignment horizontal="center"/>
    </xf>
    <xf numFmtId="0" fontId="49" fillId="0" borderId="32" xfId="0" applyFont="1" applyBorder="1" applyAlignment="1">
      <alignment horizontal="center"/>
    </xf>
    <xf numFmtId="0" fontId="49" fillId="0" borderId="33" xfId="0" applyFont="1" applyBorder="1" applyAlignment="1">
      <alignment horizontal="center"/>
    </xf>
    <xf numFmtId="0" fontId="7" fillId="0" borderId="12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7" fillId="0" borderId="23" xfId="0" applyFont="1" applyBorder="1" applyAlignment="1">
      <alignment wrapText="1"/>
    </xf>
    <xf numFmtId="0" fontId="47" fillId="0" borderId="32" xfId="0" applyFont="1" applyBorder="1" applyAlignment="1">
      <alignment wrapText="1"/>
    </xf>
    <xf numFmtId="0" fontId="47" fillId="0" borderId="33" xfId="0" applyFont="1" applyBorder="1" applyAlignment="1">
      <alignment wrapText="1"/>
    </xf>
    <xf numFmtId="0" fontId="1" fillId="0" borderId="23" xfId="57" applyBorder="1" applyAlignment="1">
      <alignment horizontal="center" wrapText="1"/>
      <protection/>
    </xf>
    <xf numFmtId="0" fontId="1" fillId="0" borderId="33" xfId="57" applyBorder="1" applyAlignment="1">
      <alignment horizontal="center" wrapText="1"/>
      <protection/>
    </xf>
    <xf numFmtId="0" fontId="1" fillId="0" borderId="23" xfId="57" applyBorder="1" applyAlignment="1">
      <alignment wrapText="1"/>
      <protection/>
    </xf>
    <xf numFmtId="0" fontId="1" fillId="0" borderId="33" xfId="57" applyBorder="1" applyAlignment="1">
      <alignment wrapText="1"/>
      <protection/>
    </xf>
    <xf numFmtId="4" fontId="1" fillId="0" borderId="23" xfId="57" applyNumberFormat="1" applyBorder="1" applyAlignment="1">
      <alignment horizontal="center" wrapText="1"/>
      <protection/>
    </xf>
    <xf numFmtId="4" fontId="1" fillId="0" borderId="33" xfId="57" applyNumberFormat="1" applyBorder="1" applyAlignment="1">
      <alignment horizontal="center" wrapText="1"/>
      <protection/>
    </xf>
    <xf numFmtId="4" fontId="1" fillId="0" borderId="35" xfId="57" applyNumberFormat="1" applyBorder="1" applyAlignment="1">
      <alignment horizontal="center" wrapText="1"/>
      <protection/>
    </xf>
    <xf numFmtId="4" fontId="1" fillId="0" borderId="36" xfId="57" applyNumberFormat="1" applyBorder="1" applyAlignment="1">
      <alignment horizontal="center" wrapText="1"/>
      <protection/>
    </xf>
    <xf numFmtId="4" fontId="1" fillId="0" borderId="20" xfId="57" applyNumberFormat="1" applyBorder="1" applyAlignment="1">
      <alignment horizontal="center" wrapText="1"/>
      <protection/>
    </xf>
    <xf numFmtId="4" fontId="1" fillId="0" borderId="37" xfId="57" applyNumberFormat="1" applyBorder="1" applyAlignment="1">
      <alignment horizontal="center" wrapText="1"/>
      <protection/>
    </xf>
    <xf numFmtId="4" fontId="47" fillId="0" borderId="23" xfId="0" applyNumberFormat="1" applyFont="1" applyBorder="1" applyAlignment="1">
      <alignment horizontal="center" wrapText="1"/>
    </xf>
    <xf numFmtId="4" fontId="47" fillId="0" borderId="33" xfId="0" applyNumberFormat="1" applyFont="1" applyBorder="1" applyAlignment="1">
      <alignment horizontal="center" wrapText="1"/>
    </xf>
    <xf numFmtId="0" fontId="1" fillId="0" borderId="32" xfId="57" applyBorder="1" applyAlignment="1">
      <alignment wrapText="1"/>
      <protection/>
    </xf>
    <xf numFmtId="0" fontId="1" fillId="0" borderId="35" xfId="57" applyBorder="1" applyAlignment="1">
      <alignment vertical="top" wrapText="1"/>
      <protection/>
    </xf>
    <xf numFmtId="0" fontId="1" fillId="0" borderId="38" xfId="57" applyBorder="1" applyAlignment="1">
      <alignment vertical="top" wrapText="1"/>
      <protection/>
    </xf>
    <xf numFmtId="0" fontId="1" fillId="0" borderId="36" xfId="57" applyBorder="1" applyAlignment="1">
      <alignment vertical="top" wrapText="1"/>
      <protection/>
    </xf>
    <xf numFmtId="0" fontId="1" fillId="0" borderId="20" xfId="57" applyBorder="1" applyAlignment="1">
      <alignment vertical="top" wrapText="1"/>
      <protection/>
    </xf>
    <xf numFmtId="0" fontId="1" fillId="0" borderId="39" xfId="57" applyBorder="1" applyAlignment="1">
      <alignment vertical="top" wrapText="1"/>
      <protection/>
    </xf>
    <xf numFmtId="0" fontId="1" fillId="0" borderId="37" xfId="57" applyBorder="1" applyAlignment="1">
      <alignment vertical="top" wrapText="1"/>
      <protection/>
    </xf>
    <xf numFmtId="0" fontId="7" fillId="0" borderId="23" xfId="57" applyFont="1" applyBorder="1" applyAlignment="1">
      <alignment horizontal="center"/>
      <protection/>
    </xf>
    <xf numFmtId="0" fontId="7" fillId="0" borderId="33" xfId="57" applyFont="1" applyBorder="1" applyAlignment="1">
      <alignment horizontal="center"/>
      <protection/>
    </xf>
    <xf numFmtId="0" fontId="7" fillId="0" borderId="40" xfId="57" applyFont="1" applyBorder="1" applyAlignment="1">
      <alignment horizontal="center" vertical="center" wrapText="1"/>
      <protection/>
    </xf>
    <xf numFmtId="0" fontId="7" fillId="0" borderId="41" xfId="57" applyFont="1" applyBorder="1" applyAlignment="1">
      <alignment horizontal="center" vertical="center" wrapText="1"/>
      <protection/>
    </xf>
    <xf numFmtId="0" fontId="7" fillId="0" borderId="42" xfId="57" applyFont="1" applyBorder="1" applyAlignment="1">
      <alignment horizontal="center" vertical="center"/>
      <protection/>
    </xf>
    <xf numFmtId="0" fontId="7" fillId="0" borderId="43" xfId="57" applyFont="1" applyBorder="1" applyAlignment="1">
      <alignment horizontal="center" vertical="center"/>
      <protection/>
    </xf>
    <xf numFmtId="49" fontId="7" fillId="0" borderId="44" xfId="57" applyNumberFormat="1" applyFont="1" applyBorder="1" applyAlignment="1">
      <alignment horizontal="center" vertical="center" wrapText="1"/>
      <protection/>
    </xf>
    <xf numFmtId="49" fontId="7" fillId="0" borderId="45" xfId="57" applyNumberFormat="1" applyFont="1" applyBorder="1" applyAlignment="1">
      <alignment horizontal="center" vertical="center" wrapText="1"/>
      <protection/>
    </xf>
    <xf numFmtId="49" fontId="7" fillId="0" borderId="46" xfId="57" applyNumberFormat="1" applyFont="1" applyBorder="1" applyAlignment="1">
      <alignment horizontal="center" vertical="center" wrapText="1"/>
      <protection/>
    </xf>
    <xf numFmtId="0" fontId="2" fillId="0" borderId="23" xfId="57" applyFont="1" applyBorder="1" applyAlignment="1">
      <alignment horizontal="center" wrapText="1"/>
      <protection/>
    </xf>
    <xf numFmtId="0" fontId="2" fillId="0" borderId="32" xfId="57" applyFont="1" applyBorder="1" applyAlignment="1">
      <alignment horizontal="center" wrapText="1"/>
      <protection/>
    </xf>
    <xf numFmtId="0" fontId="2" fillId="0" borderId="33" xfId="57" applyFont="1" applyBorder="1" applyAlignment="1">
      <alignment horizontal="center" wrapText="1"/>
      <protection/>
    </xf>
    <xf numFmtId="0" fontId="7" fillId="0" borderId="47" xfId="57" applyFont="1" applyBorder="1" applyAlignment="1">
      <alignment horizontal="left"/>
      <protection/>
    </xf>
    <xf numFmtId="0" fontId="7" fillId="0" borderId="48" xfId="57" applyFont="1" applyBorder="1" applyAlignment="1">
      <alignment horizontal="left"/>
      <protection/>
    </xf>
    <xf numFmtId="0" fontId="7" fillId="0" borderId="49" xfId="57" applyFont="1" applyBorder="1" applyAlignment="1">
      <alignment horizontal="center"/>
      <protection/>
    </xf>
    <xf numFmtId="0" fontId="7" fillId="0" borderId="50" xfId="57" applyFont="1" applyBorder="1" applyAlignment="1">
      <alignment horizontal="center"/>
      <protection/>
    </xf>
    <xf numFmtId="49" fontId="50" fillId="0" borderId="12" xfId="0" applyNumberFormat="1" applyFont="1" applyBorder="1" applyAlignment="1">
      <alignment horizontal="center"/>
    </xf>
    <xf numFmtId="0" fontId="51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z fin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4">
      <selection activeCell="D27" sqref="D27"/>
    </sheetView>
  </sheetViews>
  <sheetFormatPr defaultColWidth="9.140625" defaultRowHeight="15"/>
  <cols>
    <col min="1" max="1" width="8.57421875" style="2" customWidth="1"/>
    <col min="2" max="2" width="47.140625" style="2" customWidth="1"/>
    <col min="3" max="3" width="12.140625" style="0" customWidth="1"/>
    <col min="4" max="4" width="11.8515625" style="0" customWidth="1"/>
    <col min="5" max="5" width="12.8515625" style="0" customWidth="1"/>
    <col min="6" max="6" width="9.57421875" style="0" customWidth="1"/>
    <col min="9" max="9" width="11.7109375" style="0" bestFit="1" customWidth="1"/>
  </cols>
  <sheetData>
    <row r="1" ht="15.75" thickBot="1">
      <c r="B1" s="3"/>
    </row>
    <row r="2" spans="1:7" ht="15.75" thickBot="1">
      <c r="A2" s="18"/>
      <c r="B2" s="18"/>
      <c r="C2" s="18"/>
      <c r="D2" s="19"/>
      <c r="E2" s="124" t="s">
        <v>314</v>
      </c>
      <c r="F2" s="125"/>
      <c r="G2" s="13"/>
    </row>
    <row r="3" spans="1:6" ht="15">
      <c r="A3" s="20"/>
      <c r="B3" s="20"/>
      <c r="C3" s="21"/>
      <c r="D3" s="21"/>
      <c r="E3" s="21"/>
      <c r="F3" s="108">
        <v>12</v>
      </c>
    </row>
    <row r="4" spans="1:6" ht="15">
      <c r="A4" s="126" t="s">
        <v>325</v>
      </c>
      <c r="B4" s="127"/>
      <c r="C4" s="127"/>
      <c r="D4" s="127"/>
      <c r="E4" s="127"/>
      <c r="F4" s="128"/>
    </row>
    <row r="5" spans="1:6" ht="60" customHeight="1">
      <c r="A5" s="22"/>
      <c r="B5" s="23" t="s">
        <v>80</v>
      </c>
      <c r="C5" s="24" t="s">
        <v>269</v>
      </c>
      <c r="D5" s="24" t="s">
        <v>348</v>
      </c>
      <c r="E5" s="24" t="s">
        <v>349</v>
      </c>
      <c r="F5" s="24" t="s">
        <v>81</v>
      </c>
    </row>
    <row r="6" spans="1:6" ht="15">
      <c r="A6" s="25">
        <v>71</v>
      </c>
      <c r="B6" s="22" t="s">
        <v>82</v>
      </c>
      <c r="C6" s="26"/>
      <c r="D6" s="26"/>
      <c r="E6" s="26"/>
      <c r="F6" s="26"/>
    </row>
    <row r="7" spans="1:6" ht="15">
      <c r="A7" s="25">
        <v>711</v>
      </c>
      <c r="B7" s="22" t="s">
        <v>83</v>
      </c>
      <c r="C7" s="26">
        <f>SUM(C8:C11)</f>
        <v>1415000</v>
      </c>
      <c r="D7" s="26">
        <f>D8+D9+D10+D11</f>
        <v>113545.57</v>
      </c>
      <c r="E7" s="26">
        <f>E8+E9+E10+E11</f>
        <v>714691.64</v>
      </c>
      <c r="F7" s="26">
        <f aca="true" t="shared" si="0" ref="F7:F14">E7/C7%</f>
        <v>50.508243109540636</v>
      </c>
    </row>
    <row r="8" spans="1:6" ht="15">
      <c r="A8" s="27" t="s">
        <v>84</v>
      </c>
      <c r="B8" s="28" t="s">
        <v>85</v>
      </c>
      <c r="C8" s="29">
        <v>1000000</v>
      </c>
      <c r="D8" s="29">
        <v>84944.49</v>
      </c>
      <c r="E8" s="29">
        <v>555245.99</v>
      </c>
      <c r="F8" s="29">
        <f t="shared" si="0"/>
        <v>55.524599</v>
      </c>
    </row>
    <row r="9" spans="1:6" ht="15">
      <c r="A9" s="28">
        <v>71131</v>
      </c>
      <c r="B9" s="28" t="s">
        <v>86</v>
      </c>
      <c r="C9" s="29">
        <v>100000</v>
      </c>
      <c r="D9" s="29">
        <v>1968.3</v>
      </c>
      <c r="E9" s="29">
        <v>17595.37</v>
      </c>
      <c r="F9" s="29">
        <f t="shared" si="0"/>
        <v>17.59537</v>
      </c>
    </row>
    <row r="10" spans="1:6" ht="15">
      <c r="A10" s="28">
        <v>71132</v>
      </c>
      <c r="B10" s="28" t="s">
        <v>87</v>
      </c>
      <c r="C10" s="29">
        <v>65000</v>
      </c>
      <c r="D10" s="29">
        <v>2520.03</v>
      </c>
      <c r="E10" s="29">
        <v>38529.38</v>
      </c>
      <c r="F10" s="29">
        <f t="shared" si="0"/>
        <v>59.27596923076923</v>
      </c>
    </row>
    <row r="11" spans="1:6" ht="15">
      <c r="A11" s="27" t="s">
        <v>88</v>
      </c>
      <c r="B11" s="28" t="s">
        <v>89</v>
      </c>
      <c r="C11" s="29">
        <v>250000</v>
      </c>
      <c r="D11" s="29">
        <v>24112.75</v>
      </c>
      <c r="E11" s="29">
        <v>103320.9</v>
      </c>
      <c r="F11" s="29">
        <f t="shared" si="0"/>
        <v>41.328359999999996</v>
      </c>
    </row>
    <row r="12" spans="1:6" s="4" customFormat="1" ht="12.75">
      <c r="A12" s="25">
        <v>713</v>
      </c>
      <c r="B12" s="30" t="s">
        <v>90</v>
      </c>
      <c r="C12" s="26">
        <f>SUM(C13:C14)</f>
        <v>55000</v>
      </c>
      <c r="D12" s="26">
        <f>D13+D14</f>
        <v>6064.59</v>
      </c>
      <c r="E12" s="26">
        <f>E13+E14</f>
        <v>18753.8</v>
      </c>
      <c r="F12" s="26">
        <f t="shared" si="0"/>
        <v>34.097818181818184</v>
      </c>
    </row>
    <row r="13" spans="1:6" ht="15">
      <c r="A13" s="27" t="s">
        <v>91</v>
      </c>
      <c r="B13" s="28" t="s">
        <v>92</v>
      </c>
      <c r="C13" s="29">
        <v>30000</v>
      </c>
      <c r="D13" s="29">
        <v>1365.59</v>
      </c>
      <c r="E13" s="29">
        <v>6836.59</v>
      </c>
      <c r="F13" s="29">
        <f t="shared" si="0"/>
        <v>22.788633333333333</v>
      </c>
    </row>
    <row r="14" spans="1:6" ht="15">
      <c r="A14" s="27" t="s">
        <v>93</v>
      </c>
      <c r="B14" s="28" t="s">
        <v>94</v>
      </c>
      <c r="C14" s="29">
        <v>25000</v>
      </c>
      <c r="D14" s="29">
        <v>4699</v>
      </c>
      <c r="E14" s="29">
        <v>11917.21</v>
      </c>
      <c r="F14" s="29">
        <f t="shared" si="0"/>
        <v>47.668839999999996</v>
      </c>
    </row>
    <row r="15" spans="1:6" ht="15">
      <c r="A15" s="27">
        <v>7136</v>
      </c>
      <c r="B15" s="28" t="s">
        <v>95</v>
      </c>
      <c r="C15" s="29"/>
      <c r="D15" s="29"/>
      <c r="E15" s="29"/>
      <c r="F15" s="26"/>
    </row>
    <row r="16" spans="1:6" s="4" customFormat="1" ht="12.75">
      <c r="A16" s="25">
        <v>714</v>
      </c>
      <c r="B16" s="30" t="s">
        <v>96</v>
      </c>
      <c r="C16" s="26">
        <f>SUM(C17:C29)</f>
        <v>1140000</v>
      </c>
      <c r="D16" s="26">
        <f>D18+D19+D20+D23+D24+D25+D26+D27+D28+D29</f>
        <v>60867.25</v>
      </c>
      <c r="E16" s="26">
        <f>E18+E19+E20+E23+E24+E25+E26+E27+E28+E29</f>
        <v>168350.81</v>
      </c>
      <c r="F16" s="26">
        <f>E16/C16%</f>
        <v>14.7676149122807</v>
      </c>
    </row>
    <row r="17" spans="1:6" s="4" customFormat="1" ht="12.75">
      <c r="A17" s="28">
        <v>7141</v>
      </c>
      <c r="B17" s="28" t="s">
        <v>97</v>
      </c>
      <c r="C17" s="105"/>
      <c r="D17" s="26"/>
      <c r="E17" s="26"/>
      <c r="F17" s="26"/>
    </row>
    <row r="18" spans="1:6" s="4" customFormat="1" ht="12.75">
      <c r="A18" s="27" t="s">
        <v>98</v>
      </c>
      <c r="B18" s="28" t="s">
        <v>99</v>
      </c>
      <c r="C18" s="29">
        <v>0</v>
      </c>
      <c r="D18" s="29"/>
      <c r="E18" s="29"/>
      <c r="F18" s="29">
        <v>0</v>
      </c>
    </row>
    <row r="19" spans="1:6" ht="15">
      <c r="A19" s="27" t="s">
        <v>100</v>
      </c>
      <c r="B19" s="28" t="s">
        <v>101</v>
      </c>
      <c r="C19" s="29"/>
      <c r="D19" s="29"/>
      <c r="E19" s="29"/>
      <c r="F19" s="29"/>
    </row>
    <row r="20" spans="1:6" ht="15">
      <c r="A20" s="27" t="s">
        <v>102</v>
      </c>
      <c r="B20" s="28" t="s">
        <v>103</v>
      </c>
      <c r="C20" s="29"/>
      <c r="D20" s="29"/>
      <c r="E20" s="29"/>
      <c r="F20" s="29"/>
    </row>
    <row r="21" spans="1:6" ht="15">
      <c r="A21" s="27">
        <v>71414</v>
      </c>
      <c r="B21" s="28" t="s">
        <v>104</v>
      </c>
      <c r="C21" s="29"/>
      <c r="D21" s="29"/>
      <c r="E21" s="29"/>
      <c r="F21" s="26"/>
    </row>
    <row r="22" spans="1:6" ht="15">
      <c r="A22" s="28">
        <v>7142</v>
      </c>
      <c r="B22" s="28" t="s">
        <v>105</v>
      </c>
      <c r="C22" s="26"/>
      <c r="D22" s="26"/>
      <c r="E22" s="26"/>
      <c r="F22" s="26"/>
    </row>
    <row r="23" spans="1:6" s="4" customFormat="1" ht="12.75">
      <c r="A23" s="27" t="s">
        <v>106</v>
      </c>
      <c r="B23" s="28" t="s">
        <v>107</v>
      </c>
      <c r="C23" s="29">
        <v>750000</v>
      </c>
      <c r="D23" s="29">
        <v>2877</v>
      </c>
      <c r="E23" s="29">
        <v>8274.16</v>
      </c>
      <c r="F23" s="29">
        <f>E23/C23%</f>
        <v>1.1032213333333334</v>
      </c>
    </row>
    <row r="24" spans="1:6" ht="15">
      <c r="A24" s="27" t="s">
        <v>108</v>
      </c>
      <c r="B24" s="28" t="s">
        <v>109</v>
      </c>
      <c r="C24" s="29"/>
      <c r="D24" s="29"/>
      <c r="E24" s="29"/>
      <c r="F24" s="29"/>
    </row>
    <row r="25" spans="1:6" ht="15">
      <c r="A25" s="31">
        <v>71424</v>
      </c>
      <c r="B25" s="32" t="s">
        <v>110</v>
      </c>
      <c r="C25" s="29"/>
      <c r="D25" s="29"/>
      <c r="E25" s="29"/>
      <c r="F25" s="29"/>
    </row>
    <row r="26" spans="1:6" s="4" customFormat="1" ht="15" customHeight="1">
      <c r="A26" s="27" t="s">
        <v>111</v>
      </c>
      <c r="B26" s="33" t="s">
        <v>112</v>
      </c>
      <c r="C26" s="29">
        <v>100000</v>
      </c>
      <c r="D26" s="29">
        <v>30116.67</v>
      </c>
      <c r="E26" s="29">
        <v>51327.46</v>
      </c>
      <c r="F26" s="29">
        <f>E26/C26%</f>
        <v>51.32746</v>
      </c>
    </row>
    <row r="27" spans="1:6" ht="14.25" customHeight="1">
      <c r="A27" s="27" t="s">
        <v>113</v>
      </c>
      <c r="B27" s="33" t="s">
        <v>265</v>
      </c>
      <c r="C27" s="29">
        <v>200000</v>
      </c>
      <c r="D27" s="29">
        <v>20640.16</v>
      </c>
      <c r="E27" s="29">
        <v>66240.32</v>
      </c>
      <c r="F27" s="29">
        <f>E27/C27%</f>
        <v>33.120160000000006</v>
      </c>
    </row>
    <row r="28" spans="1:6" ht="15" customHeight="1">
      <c r="A28" s="27">
        <v>71484</v>
      </c>
      <c r="B28" s="33" t="s">
        <v>224</v>
      </c>
      <c r="C28" s="29">
        <v>80000</v>
      </c>
      <c r="D28" s="29">
        <v>7233.42</v>
      </c>
      <c r="E28" s="29">
        <v>42508.87</v>
      </c>
      <c r="F28" s="29">
        <f>E28/C28%</f>
        <v>53.1360875</v>
      </c>
    </row>
    <row r="29" spans="1:6" ht="18" customHeight="1">
      <c r="A29" s="27" t="s">
        <v>114</v>
      </c>
      <c r="B29" s="28" t="s">
        <v>17</v>
      </c>
      <c r="C29" s="29">
        <v>10000</v>
      </c>
      <c r="D29" s="29">
        <v>0</v>
      </c>
      <c r="E29" s="29">
        <v>0</v>
      </c>
      <c r="F29" s="29">
        <f>E29/C29%</f>
        <v>0</v>
      </c>
    </row>
    <row r="30" spans="1:6" ht="15">
      <c r="A30" s="25">
        <v>715</v>
      </c>
      <c r="B30" s="30" t="s">
        <v>115</v>
      </c>
      <c r="C30" s="26">
        <f>C33+C34</f>
        <v>80000</v>
      </c>
      <c r="D30" s="26">
        <f>D32+D33+D31+D34</f>
        <v>1166.0300000000002</v>
      </c>
      <c r="E30" s="26">
        <f>E32+E33+E31+E34</f>
        <v>13539.51</v>
      </c>
      <c r="F30" s="26">
        <f>E30/C30%</f>
        <v>16.9243875</v>
      </c>
    </row>
    <row r="31" spans="1:6" ht="15">
      <c r="A31" s="27" t="s">
        <v>116</v>
      </c>
      <c r="B31" s="28" t="s">
        <v>115</v>
      </c>
      <c r="C31" s="29">
        <v>0</v>
      </c>
      <c r="D31" s="29">
        <v>0</v>
      </c>
      <c r="E31" s="29">
        <v>0</v>
      </c>
      <c r="F31" s="26"/>
    </row>
    <row r="32" spans="1:6" ht="15">
      <c r="A32" s="27" t="s">
        <v>117</v>
      </c>
      <c r="B32" s="28" t="s">
        <v>118</v>
      </c>
      <c r="C32" s="29"/>
      <c r="D32" s="29"/>
      <c r="E32" s="29"/>
      <c r="F32" s="29"/>
    </row>
    <row r="33" spans="1:6" ht="15">
      <c r="A33" s="27" t="s">
        <v>119</v>
      </c>
      <c r="B33" s="28" t="s">
        <v>120</v>
      </c>
      <c r="C33" s="29">
        <v>50000</v>
      </c>
      <c r="D33" s="29">
        <v>610.7</v>
      </c>
      <c r="E33" s="29">
        <v>4149.1</v>
      </c>
      <c r="F33" s="29">
        <f>E33/C33%</f>
        <v>8.298200000000001</v>
      </c>
    </row>
    <row r="34" spans="1:6" ht="15">
      <c r="A34" s="27" t="s">
        <v>121</v>
      </c>
      <c r="B34" s="28" t="s">
        <v>115</v>
      </c>
      <c r="C34" s="29">
        <v>30000</v>
      </c>
      <c r="D34" s="29">
        <v>555.33</v>
      </c>
      <c r="E34" s="29">
        <v>9390.41</v>
      </c>
      <c r="F34" s="29">
        <f>E34/C34%</f>
        <v>31.301366666666667</v>
      </c>
    </row>
    <row r="35" spans="1:6" ht="15">
      <c r="A35" s="25">
        <v>72</v>
      </c>
      <c r="B35" s="30" t="s">
        <v>122</v>
      </c>
      <c r="C35" s="26">
        <f>C37</f>
        <v>250000</v>
      </c>
      <c r="D35" s="26">
        <f>D36+D37</f>
        <v>8358</v>
      </c>
      <c r="E35" s="26">
        <f>E36+E37</f>
        <v>11476.5</v>
      </c>
      <c r="F35" s="26">
        <v>10.48</v>
      </c>
    </row>
    <row r="36" spans="1:6" s="4" customFormat="1" ht="12.75">
      <c r="A36" s="27" t="s">
        <v>123</v>
      </c>
      <c r="B36" s="28" t="s">
        <v>124</v>
      </c>
      <c r="C36" s="29"/>
      <c r="D36" s="29"/>
      <c r="E36" s="29"/>
      <c r="F36" s="26"/>
    </row>
    <row r="37" spans="1:6" ht="15">
      <c r="A37" s="27" t="s">
        <v>125</v>
      </c>
      <c r="B37" s="28" t="s">
        <v>126</v>
      </c>
      <c r="C37" s="29">
        <v>250000</v>
      </c>
      <c r="D37" s="29">
        <v>8358</v>
      </c>
      <c r="E37" s="29">
        <v>11476.5</v>
      </c>
      <c r="F37" s="29">
        <v>10.48</v>
      </c>
    </row>
    <row r="38" spans="1:6" ht="15">
      <c r="A38" s="27" t="s">
        <v>127</v>
      </c>
      <c r="B38" s="28" t="s">
        <v>128</v>
      </c>
      <c r="C38" s="29"/>
      <c r="D38" s="29"/>
      <c r="E38" s="29"/>
      <c r="F38" s="26"/>
    </row>
    <row r="39" spans="1:6" ht="24">
      <c r="A39" s="25">
        <v>73</v>
      </c>
      <c r="B39" s="35" t="s">
        <v>129</v>
      </c>
      <c r="C39" s="34">
        <f>SUM(C40:C41)</f>
        <v>0</v>
      </c>
      <c r="D39" s="34">
        <f>SUM(D40:D41)</f>
        <v>0</v>
      </c>
      <c r="E39" s="34">
        <f>SUM(E40:E41)</f>
        <v>402464.71</v>
      </c>
      <c r="F39" s="26">
        <v>0</v>
      </c>
    </row>
    <row r="40" spans="1:6" s="4" customFormat="1" ht="16.5" customHeight="1">
      <c r="A40" s="27">
        <v>731</v>
      </c>
      <c r="B40" s="28" t="s">
        <v>130</v>
      </c>
      <c r="C40" s="29"/>
      <c r="D40" s="29"/>
      <c r="E40" s="29"/>
      <c r="F40" s="26"/>
    </row>
    <row r="41" spans="1:6" ht="15">
      <c r="A41" s="27" t="s">
        <v>131</v>
      </c>
      <c r="B41" s="28" t="s">
        <v>132</v>
      </c>
      <c r="C41" s="29"/>
      <c r="D41" s="29"/>
      <c r="E41" s="29">
        <v>402464.71</v>
      </c>
      <c r="F41" s="29">
        <v>0</v>
      </c>
    </row>
    <row r="42" spans="1:6" s="4" customFormat="1" ht="12.75">
      <c r="A42" s="25">
        <v>74</v>
      </c>
      <c r="B42" s="30" t="s">
        <v>133</v>
      </c>
      <c r="C42" s="26">
        <f>SUM(C43:C48)</f>
        <v>4000000</v>
      </c>
      <c r="D42" s="26">
        <f>SUM(D43:D48)</f>
        <v>308922.48</v>
      </c>
      <c r="E42" s="26">
        <f>SUM(E43:E48)</f>
        <v>1806528.47</v>
      </c>
      <c r="F42" s="26">
        <f>E42/C42%</f>
        <v>45.16321175</v>
      </c>
    </row>
    <row r="43" spans="1:6" s="4" customFormat="1" ht="12.75">
      <c r="A43" s="27" t="s">
        <v>134</v>
      </c>
      <c r="B43" s="28" t="s">
        <v>326</v>
      </c>
      <c r="C43" s="105">
        <v>0</v>
      </c>
      <c r="D43" s="105">
        <v>0</v>
      </c>
      <c r="E43" s="105">
        <v>0</v>
      </c>
      <c r="F43" s="105">
        <v>0</v>
      </c>
    </row>
    <row r="44" spans="1:9" ht="15">
      <c r="A44" s="27" t="s">
        <v>135</v>
      </c>
      <c r="B44" s="28" t="s">
        <v>136</v>
      </c>
      <c r="C44" s="29"/>
      <c r="D44" s="29"/>
      <c r="E44" s="29"/>
      <c r="F44" s="29"/>
      <c r="I44" s="7"/>
    </row>
    <row r="45" spans="1:6" ht="15">
      <c r="A45" s="27" t="s">
        <v>137</v>
      </c>
      <c r="B45" s="28" t="s">
        <v>138</v>
      </c>
      <c r="C45" s="29"/>
      <c r="D45" s="29"/>
      <c r="E45" s="29"/>
      <c r="F45" s="29"/>
    </row>
    <row r="46" spans="1:6" ht="15">
      <c r="A46" s="28">
        <v>742</v>
      </c>
      <c r="B46" s="28" t="s">
        <v>139</v>
      </c>
      <c r="C46" s="26"/>
      <c r="D46" s="26"/>
      <c r="E46" s="26"/>
      <c r="F46" s="26"/>
    </row>
    <row r="47" spans="1:6" ht="15">
      <c r="A47" s="27" t="s">
        <v>140</v>
      </c>
      <c r="B47" s="28" t="s">
        <v>266</v>
      </c>
      <c r="C47" s="29">
        <v>200000</v>
      </c>
      <c r="D47" s="29">
        <v>0</v>
      </c>
      <c r="E47" s="29">
        <v>0</v>
      </c>
      <c r="F47" s="29">
        <f>E47/C47%</f>
        <v>0</v>
      </c>
    </row>
    <row r="48" spans="1:6" ht="15">
      <c r="A48" s="27" t="s">
        <v>141</v>
      </c>
      <c r="B48" s="28" t="s">
        <v>142</v>
      </c>
      <c r="C48" s="29">
        <v>3800000</v>
      </c>
      <c r="D48" s="29">
        <v>308922.48</v>
      </c>
      <c r="E48" s="29">
        <v>1806528.47</v>
      </c>
      <c r="F48" s="29">
        <f>E48/C48%</f>
        <v>47.54022289473684</v>
      </c>
    </row>
    <row r="49" spans="1:6" ht="15">
      <c r="A49" s="25">
        <v>75</v>
      </c>
      <c r="B49" s="30" t="s">
        <v>57</v>
      </c>
      <c r="C49" s="26">
        <f>SUM(C50:C54)</f>
        <v>0</v>
      </c>
      <c r="D49" s="26">
        <f>SUM(D50:D54)</f>
        <v>0</v>
      </c>
      <c r="E49" s="26">
        <f>SUM(E50:E54)</f>
        <v>0</v>
      </c>
      <c r="F49" s="26">
        <v>0</v>
      </c>
    </row>
    <row r="50" spans="1:6" s="4" customFormat="1" ht="12.75">
      <c r="A50" s="27" t="s">
        <v>143</v>
      </c>
      <c r="B50" s="28" t="s">
        <v>57</v>
      </c>
      <c r="C50" s="29"/>
      <c r="D50" s="29"/>
      <c r="E50" s="29"/>
      <c r="F50" s="29"/>
    </row>
    <row r="51" spans="1:9" ht="15">
      <c r="A51" s="27" t="s">
        <v>144</v>
      </c>
      <c r="B51" s="28" t="s">
        <v>145</v>
      </c>
      <c r="C51" s="29"/>
      <c r="D51" s="29"/>
      <c r="E51" s="29"/>
      <c r="F51" s="26"/>
      <c r="I51" s="5"/>
    </row>
    <row r="52" spans="1:9" ht="15">
      <c r="A52" s="27">
        <v>75111</v>
      </c>
      <c r="B52" s="28" t="s">
        <v>267</v>
      </c>
      <c r="C52" s="29">
        <v>0</v>
      </c>
      <c r="D52" s="118">
        <v>0</v>
      </c>
      <c r="E52" s="118">
        <v>0</v>
      </c>
      <c r="F52" s="29"/>
      <c r="I52" s="5"/>
    </row>
    <row r="53" spans="1:9" ht="15">
      <c r="A53" s="27">
        <v>75112</v>
      </c>
      <c r="B53" s="28" t="s">
        <v>268</v>
      </c>
      <c r="C53" s="29"/>
      <c r="D53" s="29"/>
      <c r="E53" s="29"/>
      <c r="F53" s="26"/>
      <c r="I53" s="5"/>
    </row>
    <row r="54" spans="1:9" ht="15">
      <c r="A54" s="27" t="s">
        <v>146</v>
      </c>
      <c r="B54" s="28" t="s">
        <v>147</v>
      </c>
      <c r="C54" s="29"/>
      <c r="D54" s="29"/>
      <c r="E54" s="29"/>
      <c r="F54" s="26"/>
      <c r="I54" s="5"/>
    </row>
    <row r="55" spans="1:9" ht="15">
      <c r="A55" s="28"/>
      <c r="B55" s="30" t="s">
        <v>148</v>
      </c>
      <c r="C55" s="26">
        <f>C7+C12+C16+C30+C35+C39+C42+C49</f>
        <v>6940000</v>
      </c>
      <c r="D55" s="26">
        <f>D7+D12+D16+D30+D35+D39+D42+D49</f>
        <v>498923.92</v>
      </c>
      <c r="E55" s="26">
        <f>E49+E42+E39+E35+E30+E16+E12+E7</f>
        <v>3135805.44</v>
      </c>
      <c r="F55" s="26">
        <f>E55/C55%</f>
        <v>45.184516426512964</v>
      </c>
      <c r="I55" s="5"/>
    </row>
    <row r="56" ht="15">
      <c r="I56" s="5"/>
    </row>
    <row r="57" ht="15">
      <c r="I57" s="5"/>
    </row>
    <row r="58" spans="1:6" ht="15">
      <c r="A58" s="122"/>
      <c r="B58" s="123"/>
      <c r="C58" s="123"/>
      <c r="D58" s="123"/>
      <c r="E58" s="123"/>
      <c r="F58" s="123"/>
    </row>
    <row r="59" spans="1:6" ht="15">
      <c r="A59" s="123"/>
      <c r="B59" s="123"/>
      <c r="C59" s="123"/>
      <c r="D59" s="123"/>
      <c r="E59" s="123"/>
      <c r="F59" s="123"/>
    </row>
    <row r="61" spans="5:9" ht="15">
      <c r="E61" s="6"/>
      <c r="I61" s="6"/>
    </row>
    <row r="62" spans="5:6" ht="15">
      <c r="E62" s="6"/>
      <c r="F62" s="7"/>
    </row>
    <row r="63" ht="15">
      <c r="I63" s="8"/>
    </row>
    <row r="70" ht="15">
      <c r="I70" s="5"/>
    </row>
    <row r="72" ht="15">
      <c r="I72" s="8"/>
    </row>
    <row r="76" ht="15">
      <c r="I76" s="8"/>
    </row>
  </sheetData>
  <sheetProtection/>
  <mergeCells count="3">
    <mergeCell ref="A58:F59"/>
    <mergeCell ref="E2:F2"/>
    <mergeCell ref="A4:F4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42"/>
  <sheetViews>
    <sheetView tabSelected="1" zoomScalePageLayoutView="0" workbookViewId="0" topLeftCell="A101">
      <selection activeCell="C42" sqref="C42"/>
    </sheetView>
  </sheetViews>
  <sheetFormatPr defaultColWidth="9.140625" defaultRowHeight="15"/>
  <cols>
    <col min="1" max="1" width="11.28125" style="0" customWidth="1"/>
    <col min="2" max="2" width="41.140625" style="0" customWidth="1"/>
    <col min="3" max="3" width="12.57421875" style="0" customWidth="1"/>
    <col min="4" max="4" width="11.140625" style="0" customWidth="1"/>
    <col min="5" max="5" width="12.8515625" style="0" customWidth="1"/>
    <col min="6" max="6" width="11.28125" style="0" customWidth="1"/>
  </cols>
  <sheetData>
    <row r="2" ht="15.75" thickBot="1"/>
    <row r="3" spans="1:6" ht="15.75" thickBot="1">
      <c r="A3" s="21"/>
      <c r="B3" s="21"/>
      <c r="C3" s="21"/>
      <c r="D3" s="21"/>
      <c r="E3" s="129" t="s">
        <v>315</v>
      </c>
      <c r="F3" s="130"/>
    </row>
    <row r="4" spans="1:6" ht="15">
      <c r="A4" s="21"/>
      <c r="B4" s="21"/>
      <c r="C4" s="21"/>
      <c r="D4" s="21"/>
      <c r="E4" s="21"/>
      <c r="F4" s="108">
        <v>12</v>
      </c>
    </row>
    <row r="5" spans="1:6" ht="15">
      <c r="A5" s="131" t="s">
        <v>325</v>
      </c>
      <c r="B5" s="132"/>
      <c r="C5" s="132"/>
      <c r="D5" s="132"/>
      <c r="E5" s="132"/>
      <c r="F5" s="133"/>
    </row>
    <row r="6" spans="1:6" s="1" customFormat="1" ht="49.5" customHeight="1" thickBot="1">
      <c r="A6" s="36" t="s">
        <v>0</v>
      </c>
      <c r="B6" s="36" t="s">
        <v>1</v>
      </c>
      <c r="C6" s="37" t="s">
        <v>269</v>
      </c>
      <c r="D6" s="37" t="s">
        <v>346</v>
      </c>
      <c r="E6" s="37" t="s">
        <v>347</v>
      </c>
      <c r="F6" s="37" t="s">
        <v>79</v>
      </c>
    </row>
    <row r="7" spans="1:6" s="1" customFormat="1" ht="15.75" thickTop="1">
      <c r="A7" s="38" t="s">
        <v>2</v>
      </c>
      <c r="B7" s="39" t="s">
        <v>3</v>
      </c>
      <c r="C7" s="40"/>
      <c r="D7" s="40"/>
      <c r="E7" s="40"/>
      <c r="F7" s="40"/>
    </row>
    <row r="8" spans="1:6" s="1" customFormat="1" ht="15">
      <c r="A8" s="41">
        <v>41</v>
      </c>
      <c r="B8" s="42" t="s">
        <v>3</v>
      </c>
      <c r="C8" s="43"/>
      <c r="D8" s="43"/>
      <c r="E8" s="43"/>
      <c r="F8" s="40"/>
    </row>
    <row r="9" spans="1:6" s="1" customFormat="1" ht="15">
      <c r="A9" s="41">
        <v>411</v>
      </c>
      <c r="B9" s="42" t="s">
        <v>4</v>
      </c>
      <c r="C9" s="43">
        <f>C10+C11+C12+C13+C14</f>
        <v>1688052.9</v>
      </c>
      <c r="D9" s="43">
        <f>D10+D11</f>
        <v>117493.47</v>
      </c>
      <c r="E9" s="43">
        <f>E10+E11</f>
        <v>358306.95</v>
      </c>
      <c r="F9" s="40">
        <f aca="true" t="shared" si="0" ref="F9:F15">E9/C9%</f>
        <v>21.226049847134533</v>
      </c>
    </row>
    <row r="10" spans="1:6" ht="15">
      <c r="A10" s="44" t="s">
        <v>149</v>
      </c>
      <c r="B10" s="45" t="s">
        <v>5</v>
      </c>
      <c r="C10" s="46">
        <v>1066740</v>
      </c>
      <c r="D10" s="46">
        <v>117493.47</v>
      </c>
      <c r="E10" s="46">
        <v>358306.95</v>
      </c>
      <c r="F10" s="47">
        <f t="shared" si="0"/>
        <v>33.58896732099669</v>
      </c>
    </row>
    <row r="11" spans="1:6" ht="15">
      <c r="A11" s="44" t="s">
        <v>150</v>
      </c>
      <c r="B11" s="45" t="s">
        <v>6</v>
      </c>
      <c r="C11" s="46">
        <v>129192</v>
      </c>
      <c r="D11" s="46">
        <v>0</v>
      </c>
      <c r="E11" s="46">
        <v>0</v>
      </c>
      <c r="F11" s="47">
        <f t="shared" si="0"/>
        <v>0</v>
      </c>
    </row>
    <row r="12" spans="1:6" ht="15">
      <c r="A12" s="44" t="s">
        <v>151</v>
      </c>
      <c r="B12" s="45" t="s">
        <v>7</v>
      </c>
      <c r="C12" s="46">
        <v>338207.9</v>
      </c>
      <c r="D12" s="46">
        <v>0</v>
      </c>
      <c r="E12" s="46">
        <v>0</v>
      </c>
      <c r="F12" s="47">
        <f t="shared" si="0"/>
        <v>0</v>
      </c>
    </row>
    <row r="13" spans="1:6" ht="15">
      <c r="A13" s="44" t="s">
        <v>152</v>
      </c>
      <c r="B13" s="45" t="s">
        <v>8</v>
      </c>
      <c r="C13" s="46">
        <v>137213</v>
      </c>
      <c r="D13" s="46">
        <v>0</v>
      </c>
      <c r="E13" s="46">
        <v>0</v>
      </c>
      <c r="F13" s="47">
        <f t="shared" si="0"/>
        <v>0</v>
      </c>
    </row>
    <row r="14" spans="1:6" ht="15">
      <c r="A14" s="44" t="s">
        <v>153</v>
      </c>
      <c r="B14" s="45" t="s">
        <v>9</v>
      </c>
      <c r="C14" s="46">
        <v>16700</v>
      </c>
      <c r="D14" s="46">
        <v>0</v>
      </c>
      <c r="E14" s="46">
        <v>0</v>
      </c>
      <c r="F14" s="47">
        <f t="shared" si="0"/>
        <v>0</v>
      </c>
    </row>
    <row r="15" spans="1:6" s="1" customFormat="1" ht="15">
      <c r="A15" s="41">
        <v>412</v>
      </c>
      <c r="B15" s="42" t="s">
        <v>10</v>
      </c>
      <c r="C15" s="43">
        <f>C21+C22</f>
        <v>66041</v>
      </c>
      <c r="D15" s="43">
        <f>D21+D22</f>
        <v>4950</v>
      </c>
      <c r="E15" s="43">
        <f>E21+E22</f>
        <v>14850</v>
      </c>
      <c r="F15" s="40">
        <f t="shared" si="0"/>
        <v>22.486031404733424</v>
      </c>
    </row>
    <row r="16" spans="1:6" ht="15">
      <c r="A16" s="44" t="s">
        <v>154</v>
      </c>
      <c r="B16" s="45" t="s">
        <v>11</v>
      </c>
      <c r="C16" s="46"/>
      <c r="D16" s="46"/>
      <c r="E16" s="46"/>
      <c r="F16" s="40"/>
    </row>
    <row r="17" spans="1:6" ht="15">
      <c r="A17" s="44" t="s">
        <v>155</v>
      </c>
      <c r="B17" s="45" t="s">
        <v>12</v>
      </c>
      <c r="C17" s="46"/>
      <c r="D17" s="46"/>
      <c r="E17" s="46"/>
      <c r="F17" s="40"/>
    </row>
    <row r="18" spans="1:6" ht="15">
      <c r="A18" s="44" t="s">
        <v>156</v>
      </c>
      <c r="B18" s="45" t="s">
        <v>13</v>
      </c>
      <c r="C18" s="46"/>
      <c r="D18" s="46"/>
      <c r="E18" s="46"/>
      <c r="F18" s="40"/>
    </row>
    <row r="19" spans="1:6" ht="15">
      <c r="A19" s="44" t="s">
        <v>157</v>
      </c>
      <c r="B19" s="45" t="s">
        <v>14</v>
      </c>
      <c r="C19" s="46"/>
      <c r="D19" s="46"/>
      <c r="E19" s="46"/>
      <c r="F19" s="40"/>
    </row>
    <row r="20" spans="1:6" ht="15">
      <c r="A20" s="44" t="s">
        <v>158</v>
      </c>
      <c r="B20" s="45" t="s">
        <v>15</v>
      </c>
      <c r="C20" s="46"/>
      <c r="D20" s="46"/>
      <c r="E20" s="46"/>
      <c r="F20" s="40"/>
    </row>
    <row r="21" spans="1:6" ht="15">
      <c r="A21" s="44" t="s">
        <v>159</v>
      </c>
      <c r="B21" s="45" t="s">
        <v>16</v>
      </c>
      <c r="C21" s="46">
        <v>66041</v>
      </c>
      <c r="D21" s="46">
        <v>4950</v>
      </c>
      <c r="E21" s="46">
        <v>14850</v>
      </c>
      <c r="F21" s="47">
        <f>E21/C21%</f>
        <v>22.486031404733424</v>
      </c>
    </row>
    <row r="22" spans="1:6" ht="15">
      <c r="A22" s="44" t="s">
        <v>160</v>
      </c>
      <c r="B22" s="45" t="s">
        <v>17</v>
      </c>
      <c r="C22" s="46"/>
      <c r="D22" s="46"/>
      <c r="E22" s="46"/>
      <c r="F22" s="47"/>
    </row>
    <row r="23" spans="1:6" s="1" customFormat="1" ht="15">
      <c r="A23" s="41">
        <v>413</v>
      </c>
      <c r="B23" s="42" t="s">
        <v>18</v>
      </c>
      <c r="C23" s="43">
        <f>C24+C26+C27</f>
        <v>164666.1</v>
      </c>
      <c r="D23" s="43">
        <f>D24+D26+D27</f>
        <v>12546.739999999998</v>
      </c>
      <c r="E23" s="43">
        <f>E24+E26+E27</f>
        <v>80716.96</v>
      </c>
      <c r="F23" s="40">
        <f>E23/C23%</f>
        <v>49.01856544850458</v>
      </c>
    </row>
    <row r="24" spans="1:6" ht="15">
      <c r="A24" s="44" t="s">
        <v>161</v>
      </c>
      <c r="B24" s="45" t="s">
        <v>19</v>
      </c>
      <c r="C24" s="46">
        <v>23166.1</v>
      </c>
      <c r="D24" s="46">
        <v>2018.37</v>
      </c>
      <c r="E24" s="46">
        <v>9988.78</v>
      </c>
      <c r="F24" s="47">
        <f>E24/C24%</f>
        <v>43.118090658332655</v>
      </c>
    </row>
    <row r="25" spans="1:6" ht="15">
      <c r="A25" s="44" t="s">
        <v>162</v>
      </c>
      <c r="B25" s="45" t="s">
        <v>20</v>
      </c>
      <c r="C25" s="46"/>
      <c r="D25" s="46"/>
      <c r="E25" s="46"/>
      <c r="F25" s="47"/>
    </row>
    <row r="26" spans="1:6" ht="15">
      <c r="A26" s="44" t="s">
        <v>163</v>
      </c>
      <c r="B26" s="45" t="s">
        <v>21</v>
      </c>
      <c r="C26" s="46">
        <v>126600</v>
      </c>
      <c r="D26" s="46">
        <v>8307.8</v>
      </c>
      <c r="E26" s="46">
        <v>63172.51</v>
      </c>
      <c r="F26" s="47">
        <f>E26/C26%</f>
        <v>49.899296998420226</v>
      </c>
    </row>
    <row r="27" spans="1:6" ht="15">
      <c r="A27" s="44" t="s">
        <v>164</v>
      </c>
      <c r="B27" s="45" t="s">
        <v>22</v>
      </c>
      <c r="C27" s="46">
        <v>14900</v>
      </c>
      <c r="D27" s="46">
        <v>2220.57</v>
      </c>
      <c r="E27" s="46">
        <v>7555.67</v>
      </c>
      <c r="F27" s="47">
        <f>E27/C27%</f>
        <v>50.70919463087248</v>
      </c>
    </row>
    <row r="28" spans="1:6" ht="15">
      <c r="A28" s="44" t="s">
        <v>165</v>
      </c>
      <c r="B28" s="45" t="s">
        <v>23</v>
      </c>
      <c r="C28" s="46"/>
      <c r="D28" s="46"/>
      <c r="E28" s="46"/>
      <c r="F28" s="47"/>
    </row>
    <row r="29" spans="1:6" s="1" customFormat="1" ht="15">
      <c r="A29" s="41">
        <v>414</v>
      </c>
      <c r="B29" s="42" t="s">
        <v>24</v>
      </c>
      <c r="C29" s="43">
        <f>C30+C31+C32+C33+C38+C36</f>
        <v>94234.62</v>
      </c>
      <c r="D29" s="43">
        <f>D30+D31+D32+D33+D38+D36</f>
        <v>10114.21</v>
      </c>
      <c r="E29" s="43">
        <f>E30+E31+E32+E33+E38+E36</f>
        <v>29057.899999999998</v>
      </c>
      <c r="F29" s="40">
        <f>E29/C29%</f>
        <v>30.83569499192547</v>
      </c>
    </row>
    <row r="30" spans="1:6" ht="15">
      <c r="A30" s="44" t="s">
        <v>166</v>
      </c>
      <c r="B30" s="45" t="s">
        <v>25</v>
      </c>
      <c r="C30" s="46">
        <v>9270</v>
      </c>
      <c r="D30" s="46">
        <v>1275.1</v>
      </c>
      <c r="E30" s="46">
        <v>3425.98</v>
      </c>
      <c r="F30" s="47">
        <f>E30/C30%</f>
        <v>36.957713052858686</v>
      </c>
    </row>
    <row r="31" spans="1:6" ht="15">
      <c r="A31" s="44" t="s">
        <v>167</v>
      </c>
      <c r="B31" s="45" t="s">
        <v>26</v>
      </c>
      <c r="C31" s="46">
        <v>19000</v>
      </c>
      <c r="D31" s="46">
        <v>1439.51</v>
      </c>
      <c r="E31" s="46">
        <v>5074.98</v>
      </c>
      <c r="F31" s="47">
        <f>E31/C31%</f>
        <v>26.710421052631578</v>
      </c>
    </row>
    <row r="32" spans="1:6" ht="15">
      <c r="A32" s="44" t="s">
        <v>168</v>
      </c>
      <c r="B32" s="45" t="s">
        <v>27</v>
      </c>
      <c r="C32" s="46">
        <v>14664.62</v>
      </c>
      <c r="D32" s="46">
        <v>2248.15</v>
      </c>
      <c r="E32" s="46">
        <v>8216.67</v>
      </c>
      <c r="F32" s="47">
        <f>E32/C32%</f>
        <v>56.03056881119319</v>
      </c>
    </row>
    <row r="33" spans="1:6" ht="15">
      <c r="A33" s="44" t="s">
        <v>169</v>
      </c>
      <c r="B33" s="45" t="s">
        <v>28</v>
      </c>
      <c r="C33" s="46">
        <v>8000</v>
      </c>
      <c r="D33" s="46">
        <v>238.65</v>
      </c>
      <c r="E33" s="46">
        <v>1842.57</v>
      </c>
      <c r="F33" s="47">
        <f>E33/C33%</f>
        <v>23.032125</v>
      </c>
    </row>
    <row r="34" spans="1:6" ht="15">
      <c r="A34" s="44" t="s">
        <v>170</v>
      </c>
      <c r="B34" s="45" t="s">
        <v>29</v>
      </c>
      <c r="C34" s="46"/>
      <c r="D34" s="46"/>
      <c r="E34" s="46"/>
      <c r="F34" s="40"/>
    </row>
    <row r="35" spans="1:6" ht="15">
      <c r="A35" s="44" t="s">
        <v>171</v>
      </c>
      <c r="B35" s="45" t="s">
        <v>30</v>
      </c>
      <c r="C35" s="46"/>
      <c r="D35" s="46"/>
      <c r="E35" s="46"/>
      <c r="F35" s="40"/>
    </row>
    <row r="36" spans="1:6" ht="15">
      <c r="A36" s="44" t="s">
        <v>172</v>
      </c>
      <c r="B36" s="45" t="s">
        <v>31</v>
      </c>
      <c r="C36" s="46">
        <v>20000</v>
      </c>
      <c r="D36" s="46">
        <v>0</v>
      </c>
      <c r="E36" s="46">
        <v>0</v>
      </c>
      <c r="F36" s="47"/>
    </row>
    <row r="37" spans="1:6" ht="15">
      <c r="A37" s="44" t="s">
        <v>173</v>
      </c>
      <c r="B37" s="45" t="s">
        <v>32</v>
      </c>
      <c r="C37" s="46"/>
      <c r="D37" s="46"/>
      <c r="E37" s="46"/>
      <c r="F37" s="40"/>
    </row>
    <row r="38" spans="1:6" ht="15">
      <c r="A38" s="44" t="s">
        <v>174</v>
      </c>
      <c r="B38" s="45" t="s">
        <v>33</v>
      </c>
      <c r="C38" s="46">
        <v>23300</v>
      </c>
      <c r="D38" s="46">
        <v>4912.8</v>
      </c>
      <c r="E38" s="46">
        <v>10497.7</v>
      </c>
      <c r="F38" s="47">
        <f>E38/C38%</f>
        <v>45.05450643776825</v>
      </c>
    </row>
    <row r="39" spans="1:6" s="1" customFormat="1" ht="15">
      <c r="A39" s="41">
        <v>415</v>
      </c>
      <c r="B39" s="42" t="s">
        <v>34</v>
      </c>
      <c r="C39" s="43">
        <f>C40+C42</f>
        <v>60708</v>
      </c>
      <c r="D39" s="43">
        <f>D40+D42</f>
        <v>225</v>
      </c>
      <c r="E39" s="43">
        <f>E40+E42</f>
        <v>71927.88</v>
      </c>
      <c r="F39" s="40">
        <f>E39/C39%</f>
        <v>118.4817157541016</v>
      </c>
    </row>
    <row r="40" spans="1:6" ht="15">
      <c r="A40" s="44" t="s">
        <v>175</v>
      </c>
      <c r="B40" s="45" t="s">
        <v>35</v>
      </c>
      <c r="C40" s="46">
        <v>50000</v>
      </c>
      <c r="D40" s="46">
        <v>0</v>
      </c>
      <c r="E40" s="46">
        <v>69442.22</v>
      </c>
      <c r="F40" s="47">
        <f>E40/C40%</f>
        <v>138.88444</v>
      </c>
    </row>
    <row r="41" spans="1:6" ht="15">
      <c r="A41" s="44" t="s">
        <v>176</v>
      </c>
      <c r="B41" s="45" t="s">
        <v>36</v>
      </c>
      <c r="C41" s="46"/>
      <c r="D41" s="46"/>
      <c r="E41" s="46"/>
      <c r="F41" s="40"/>
    </row>
    <row r="42" spans="1:6" ht="15">
      <c r="A42" s="44" t="s">
        <v>177</v>
      </c>
      <c r="B42" s="45" t="s">
        <v>37</v>
      </c>
      <c r="C42" s="46">
        <v>10708</v>
      </c>
      <c r="D42" s="46">
        <v>225</v>
      </c>
      <c r="E42" s="46">
        <v>2485.66</v>
      </c>
      <c r="F42" s="47">
        <f>E42/C42%</f>
        <v>23.21311169219275</v>
      </c>
    </row>
    <row r="43" spans="1:6" s="1" customFormat="1" ht="15">
      <c r="A43" s="41">
        <v>416</v>
      </c>
      <c r="B43" s="42" t="s">
        <v>38</v>
      </c>
      <c r="C43" s="43">
        <f>SUM(C44:C45)</f>
        <v>129200</v>
      </c>
      <c r="D43" s="43">
        <f>D44</f>
        <v>8124.28</v>
      </c>
      <c r="E43" s="43">
        <f>E44</f>
        <v>49570.52</v>
      </c>
      <c r="F43" s="40">
        <f>E43/C43%</f>
        <v>38.367275541795664</v>
      </c>
    </row>
    <row r="44" spans="1:6" ht="15">
      <c r="A44" s="44" t="s">
        <v>205</v>
      </c>
      <c r="B44" s="45" t="s">
        <v>39</v>
      </c>
      <c r="C44" s="46">
        <v>129200</v>
      </c>
      <c r="D44" s="46">
        <v>8124.28</v>
      </c>
      <c r="E44" s="46">
        <v>49570.52</v>
      </c>
      <c r="F44" s="47">
        <f>E44/C44%</f>
        <v>38.367275541795664</v>
      </c>
    </row>
    <row r="45" spans="1:6" ht="15">
      <c r="A45" s="44" t="s">
        <v>206</v>
      </c>
      <c r="B45" s="45" t="s">
        <v>40</v>
      </c>
      <c r="C45" s="46"/>
      <c r="D45" s="46"/>
      <c r="E45" s="46"/>
      <c r="F45" s="40"/>
    </row>
    <row r="46" spans="1:6" s="1" customFormat="1" ht="15">
      <c r="A46" s="41">
        <v>417</v>
      </c>
      <c r="B46" s="42" t="s">
        <v>41</v>
      </c>
      <c r="C46" s="43"/>
      <c r="D46" s="43"/>
      <c r="E46" s="43"/>
      <c r="F46" s="40"/>
    </row>
    <row r="47" spans="1:6" ht="15">
      <c r="A47" s="44" t="s">
        <v>178</v>
      </c>
      <c r="B47" s="45" t="s">
        <v>42</v>
      </c>
      <c r="C47" s="46"/>
      <c r="D47" s="46"/>
      <c r="E47" s="46"/>
      <c r="F47" s="47"/>
    </row>
    <row r="48" spans="1:6" ht="15">
      <c r="A48" s="44" t="s">
        <v>179</v>
      </c>
      <c r="B48" s="45" t="s">
        <v>43</v>
      </c>
      <c r="C48" s="46"/>
      <c r="D48" s="46"/>
      <c r="E48" s="46"/>
      <c r="F48" s="40"/>
    </row>
    <row r="49" spans="1:6" ht="15">
      <c r="A49" s="44" t="s">
        <v>180</v>
      </c>
      <c r="B49" s="45" t="s">
        <v>44</v>
      </c>
      <c r="C49" s="46"/>
      <c r="D49" s="46"/>
      <c r="E49" s="46"/>
      <c r="F49" s="40"/>
    </row>
    <row r="50" spans="1:6" s="1" customFormat="1" ht="15">
      <c r="A50" s="41">
        <v>418</v>
      </c>
      <c r="B50" s="42" t="s">
        <v>45</v>
      </c>
      <c r="C50" s="43">
        <f>C51+C52</f>
        <v>80000</v>
      </c>
      <c r="D50" s="43">
        <f>D51</f>
        <v>0</v>
      </c>
      <c r="E50" s="43">
        <f>E51</f>
        <v>0</v>
      </c>
      <c r="F50" s="40">
        <v>0</v>
      </c>
    </row>
    <row r="51" spans="1:6" s="1" customFormat="1" ht="15">
      <c r="A51" s="115" t="s">
        <v>331</v>
      </c>
      <c r="B51" s="116" t="s">
        <v>333</v>
      </c>
      <c r="C51" s="106">
        <v>40000</v>
      </c>
      <c r="D51" s="106">
        <v>0</v>
      </c>
      <c r="E51" s="106">
        <v>0</v>
      </c>
      <c r="F51" s="40"/>
    </row>
    <row r="52" spans="1:6" s="1" customFormat="1" ht="15">
      <c r="A52" s="115" t="s">
        <v>332</v>
      </c>
      <c r="B52" s="116" t="s">
        <v>334</v>
      </c>
      <c r="C52" s="106">
        <v>40000</v>
      </c>
      <c r="D52" s="106">
        <v>0</v>
      </c>
      <c r="E52" s="106">
        <v>0</v>
      </c>
      <c r="F52" s="40"/>
    </row>
    <row r="53" spans="1:6" s="1" customFormat="1" ht="15">
      <c r="A53" s="41">
        <v>419</v>
      </c>
      <c r="B53" s="42" t="s">
        <v>46</v>
      </c>
      <c r="C53" s="43">
        <f>C58+C59</f>
        <v>98400</v>
      </c>
      <c r="D53" s="43">
        <f>D58+D59</f>
        <v>1915.18</v>
      </c>
      <c r="E53" s="43">
        <f>E58+E59</f>
        <v>21374.63</v>
      </c>
      <c r="F53" s="40">
        <f>E53/C53%</f>
        <v>21.722184959349594</v>
      </c>
    </row>
    <row r="54" spans="1:6" s="1" customFormat="1" ht="15">
      <c r="A54" s="48" t="s">
        <v>262</v>
      </c>
      <c r="B54" s="45" t="s">
        <v>260</v>
      </c>
      <c r="C54" s="46"/>
      <c r="D54" s="46"/>
      <c r="E54" s="46"/>
      <c r="F54" s="47"/>
    </row>
    <row r="55" spans="1:6" s="1" customFormat="1" ht="15">
      <c r="A55" s="48" t="s">
        <v>263</v>
      </c>
      <c r="B55" s="45" t="s">
        <v>261</v>
      </c>
      <c r="C55" s="46"/>
      <c r="D55" s="46"/>
      <c r="E55" s="46"/>
      <c r="F55" s="47"/>
    </row>
    <row r="56" spans="1:6" s="1" customFormat="1" ht="15">
      <c r="A56" s="48" t="s">
        <v>207</v>
      </c>
      <c r="B56" s="45" t="s">
        <v>211</v>
      </c>
      <c r="C56" s="46"/>
      <c r="D56" s="46"/>
      <c r="E56" s="46"/>
      <c r="F56" s="47"/>
    </row>
    <row r="57" spans="1:6" s="1" customFormat="1" ht="15">
      <c r="A57" s="44" t="s">
        <v>208</v>
      </c>
      <c r="B57" s="45" t="s">
        <v>212</v>
      </c>
      <c r="C57" s="46"/>
      <c r="D57" s="46"/>
      <c r="E57" s="46"/>
      <c r="F57" s="47"/>
    </row>
    <row r="58" spans="1:6" s="1" customFormat="1" ht="15">
      <c r="A58" s="44" t="s">
        <v>209</v>
      </c>
      <c r="B58" s="45" t="s">
        <v>213</v>
      </c>
      <c r="C58" s="46">
        <v>8800</v>
      </c>
      <c r="D58" s="46">
        <v>0</v>
      </c>
      <c r="E58" s="46">
        <v>0</v>
      </c>
      <c r="F58" s="47">
        <f>E58/C58%</f>
        <v>0</v>
      </c>
    </row>
    <row r="59" spans="1:6" s="1" customFormat="1" ht="15">
      <c r="A59" s="44" t="s">
        <v>210</v>
      </c>
      <c r="B59" s="45" t="s">
        <v>214</v>
      </c>
      <c r="C59" s="46">
        <v>89600</v>
      </c>
      <c r="D59" s="46">
        <v>1915.18</v>
      </c>
      <c r="E59" s="46">
        <v>21374.63</v>
      </c>
      <c r="F59" s="47">
        <f>E59/C59%</f>
        <v>23.855613839285716</v>
      </c>
    </row>
    <row r="60" spans="1:8" s="1" customFormat="1" ht="15">
      <c r="A60" s="41">
        <v>42</v>
      </c>
      <c r="B60" s="42" t="s">
        <v>47</v>
      </c>
      <c r="C60" s="43">
        <v>51000</v>
      </c>
      <c r="D60" s="109">
        <v>500</v>
      </c>
      <c r="E60" s="109">
        <v>500</v>
      </c>
      <c r="F60" s="40">
        <f>E60/C60%</f>
        <v>0.9803921568627451</v>
      </c>
      <c r="H60" s="10"/>
    </row>
    <row r="61" spans="1:6" s="1" customFormat="1" ht="24">
      <c r="A61" s="41">
        <v>43</v>
      </c>
      <c r="B61" s="63" t="s">
        <v>48</v>
      </c>
      <c r="C61" s="43"/>
      <c r="D61" s="43"/>
      <c r="E61" s="43"/>
      <c r="F61" s="40"/>
    </row>
    <row r="62" spans="1:6" ht="24">
      <c r="A62" s="41">
        <v>431</v>
      </c>
      <c r="B62" s="63" t="s">
        <v>48</v>
      </c>
      <c r="C62" s="43">
        <f>C65+C66+C67+C68+C70+C71+C72</f>
        <v>1733012.2</v>
      </c>
      <c r="D62" s="43">
        <f>D65+D66+D67+D68+D70+D71+D72+D69</f>
        <v>118811.95</v>
      </c>
      <c r="E62" s="43">
        <f>E65+E66+E67+E68+E70+E71+E72+E69</f>
        <v>769036.59</v>
      </c>
      <c r="F62" s="40">
        <f>E62/C62%</f>
        <v>44.37571703188241</v>
      </c>
    </row>
    <row r="63" spans="1:6" s="11" customFormat="1" ht="15">
      <c r="A63" s="48" t="s">
        <v>271</v>
      </c>
      <c r="B63" s="45" t="s">
        <v>272</v>
      </c>
      <c r="C63" s="46"/>
      <c r="D63" s="46"/>
      <c r="E63" s="46"/>
      <c r="F63" s="47"/>
    </row>
    <row r="64" spans="1:6" ht="15">
      <c r="A64" s="48" t="s">
        <v>222</v>
      </c>
      <c r="B64" s="45" t="s">
        <v>223</v>
      </c>
      <c r="C64" s="46"/>
      <c r="D64" s="46"/>
      <c r="E64" s="46"/>
      <c r="F64" s="47"/>
    </row>
    <row r="65" spans="1:6" ht="15">
      <c r="A65" s="48" t="s">
        <v>181</v>
      </c>
      <c r="B65" s="45" t="s">
        <v>70</v>
      </c>
      <c r="C65" s="46">
        <v>1330000</v>
      </c>
      <c r="D65" s="46">
        <v>94027.61</v>
      </c>
      <c r="E65" s="46">
        <v>615164.74</v>
      </c>
      <c r="F65" s="47">
        <f aca="true" t="shared" si="1" ref="F65:F72">E65/C65%</f>
        <v>46.25298796992481</v>
      </c>
    </row>
    <row r="66" spans="1:6" ht="15">
      <c r="A66" s="44" t="s">
        <v>182</v>
      </c>
      <c r="B66" s="45" t="s">
        <v>71</v>
      </c>
      <c r="C66" s="46">
        <v>17000</v>
      </c>
      <c r="D66" s="46">
        <v>0</v>
      </c>
      <c r="E66" s="46">
        <v>0</v>
      </c>
      <c r="F66" s="47">
        <f t="shared" si="1"/>
        <v>0</v>
      </c>
    </row>
    <row r="67" spans="1:6" ht="24">
      <c r="A67" s="44" t="s">
        <v>183</v>
      </c>
      <c r="B67" s="64" t="s">
        <v>72</v>
      </c>
      <c r="C67" s="46">
        <v>99012.2</v>
      </c>
      <c r="D67" s="46">
        <v>7084.34</v>
      </c>
      <c r="E67" s="46">
        <v>39921.7</v>
      </c>
      <c r="F67" s="47">
        <f t="shared" si="1"/>
        <v>40.31998077004652</v>
      </c>
    </row>
    <row r="68" spans="1:6" ht="15">
      <c r="A68" s="44" t="s">
        <v>184</v>
      </c>
      <c r="B68" s="45" t="s">
        <v>73</v>
      </c>
      <c r="C68" s="46">
        <v>80000</v>
      </c>
      <c r="D68" s="46">
        <v>8700</v>
      </c>
      <c r="E68" s="46">
        <v>43695.63</v>
      </c>
      <c r="F68" s="47">
        <f t="shared" si="1"/>
        <v>54.6195375</v>
      </c>
    </row>
    <row r="69" spans="1:6" ht="15">
      <c r="A69" s="44" t="s">
        <v>184</v>
      </c>
      <c r="B69" s="45" t="s">
        <v>336</v>
      </c>
      <c r="C69" s="46"/>
      <c r="D69" s="46">
        <v>0</v>
      </c>
      <c r="E69" s="46">
        <v>0</v>
      </c>
      <c r="F69" s="47"/>
    </row>
    <row r="70" spans="1:6" ht="15">
      <c r="A70" s="44" t="s">
        <v>273</v>
      </c>
      <c r="B70" s="45" t="s">
        <v>274</v>
      </c>
      <c r="C70" s="46">
        <v>0</v>
      </c>
      <c r="D70" s="46">
        <v>0</v>
      </c>
      <c r="E70" s="46"/>
      <c r="F70" s="47"/>
    </row>
    <row r="71" spans="1:6" s="1" customFormat="1" ht="15">
      <c r="A71" s="44" t="s">
        <v>185</v>
      </c>
      <c r="B71" s="45" t="s">
        <v>74</v>
      </c>
      <c r="C71" s="46">
        <v>42000</v>
      </c>
      <c r="D71" s="46">
        <v>1700</v>
      </c>
      <c r="E71" s="46">
        <v>8154.52</v>
      </c>
      <c r="F71" s="47">
        <f t="shared" si="1"/>
        <v>19.415523809523812</v>
      </c>
    </row>
    <row r="72" spans="1:6" ht="15">
      <c r="A72" s="44" t="s">
        <v>186</v>
      </c>
      <c r="B72" s="45" t="s">
        <v>75</v>
      </c>
      <c r="C72" s="46">
        <v>165000</v>
      </c>
      <c r="D72" s="46">
        <v>7300</v>
      </c>
      <c r="E72" s="46">
        <v>62100</v>
      </c>
      <c r="F72" s="47">
        <f t="shared" si="1"/>
        <v>37.63636363636363</v>
      </c>
    </row>
    <row r="73" spans="1:6" ht="15">
      <c r="A73" s="41">
        <v>432</v>
      </c>
      <c r="B73" s="42" t="s">
        <v>49</v>
      </c>
      <c r="C73" s="43">
        <f>SUM(C74:C76)</f>
        <v>230000</v>
      </c>
      <c r="D73" s="43">
        <f>D76</f>
        <v>11716.57</v>
      </c>
      <c r="E73" s="43">
        <f>E76</f>
        <v>66659.42</v>
      </c>
      <c r="F73" s="40">
        <f>E73/C73%</f>
        <v>28.98235652173913</v>
      </c>
    </row>
    <row r="74" spans="1:6" ht="15">
      <c r="A74" s="44" t="s">
        <v>187</v>
      </c>
      <c r="B74" s="45" t="s">
        <v>76</v>
      </c>
      <c r="C74" s="46"/>
      <c r="D74" s="46"/>
      <c r="E74" s="46"/>
      <c r="F74" s="40"/>
    </row>
    <row r="75" spans="1:6" s="1" customFormat="1" ht="15">
      <c r="A75" s="44" t="s">
        <v>188</v>
      </c>
      <c r="B75" s="45" t="s">
        <v>77</v>
      </c>
      <c r="C75" s="46"/>
      <c r="D75" s="46"/>
      <c r="E75" s="46"/>
      <c r="F75" s="40"/>
    </row>
    <row r="76" spans="1:6" s="1" customFormat="1" ht="15">
      <c r="A76" s="44" t="s">
        <v>189</v>
      </c>
      <c r="B76" s="45" t="s">
        <v>78</v>
      </c>
      <c r="C76" s="46">
        <v>230000</v>
      </c>
      <c r="D76" s="46">
        <v>11716.57</v>
      </c>
      <c r="E76" s="46">
        <v>66659.42</v>
      </c>
      <c r="F76" s="47">
        <f>E76/C76%</f>
        <v>28.98235652173913</v>
      </c>
    </row>
    <row r="77" spans="1:6" ht="15">
      <c r="A77" s="41" t="s">
        <v>200</v>
      </c>
      <c r="B77" s="42" t="s">
        <v>50</v>
      </c>
      <c r="C77" s="43"/>
      <c r="D77" s="43"/>
      <c r="E77" s="43"/>
      <c r="F77" s="40"/>
    </row>
    <row r="78" spans="1:6" ht="15">
      <c r="A78" s="41">
        <v>441</v>
      </c>
      <c r="B78" s="42" t="s">
        <v>50</v>
      </c>
      <c r="C78" s="43">
        <f>C80+C83+C85</f>
        <v>581987.8</v>
      </c>
      <c r="D78" s="43">
        <f>D80+D83+D85</f>
        <v>5470.370000000001</v>
      </c>
      <c r="E78" s="43">
        <f>E80+E83+E85</f>
        <v>45470.97</v>
      </c>
      <c r="F78" s="40">
        <f>E78/C78%</f>
        <v>7.81304522191015</v>
      </c>
    </row>
    <row r="79" spans="1:6" ht="15">
      <c r="A79" s="48" t="s">
        <v>275</v>
      </c>
      <c r="B79" s="45" t="s">
        <v>276</v>
      </c>
      <c r="C79" s="43"/>
      <c r="D79" s="43"/>
      <c r="E79" s="43"/>
      <c r="F79" s="40"/>
    </row>
    <row r="80" spans="1:6" ht="15">
      <c r="A80" s="44" t="s">
        <v>190</v>
      </c>
      <c r="B80" s="45" t="s">
        <v>51</v>
      </c>
      <c r="C80" s="46">
        <v>516987.8</v>
      </c>
      <c r="D80" s="46">
        <v>709.81</v>
      </c>
      <c r="E80" s="46">
        <v>15563.1</v>
      </c>
      <c r="F80" s="47">
        <f>E80/C80%</f>
        <v>3.0103418301166878</v>
      </c>
    </row>
    <row r="81" spans="1:6" ht="15">
      <c r="A81" s="44" t="s">
        <v>191</v>
      </c>
      <c r="B81" s="45" t="s">
        <v>52</v>
      </c>
      <c r="C81" s="46"/>
      <c r="D81" s="46"/>
      <c r="E81" s="46"/>
      <c r="F81" s="47"/>
    </row>
    <row r="82" spans="1:6" ht="15">
      <c r="A82" s="44" t="s">
        <v>192</v>
      </c>
      <c r="B82" s="45" t="s">
        <v>53</v>
      </c>
      <c r="C82" s="46"/>
      <c r="D82" s="46"/>
      <c r="E82" s="46"/>
      <c r="F82" s="40"/>
    </row>
    <row r="83" spans="1:6" ht="15">
      <c r="A83" s="44" t="s">
        <v>193</v>
      </c>
      <c r="B83" s="45" t="s">
        <v>54</v>
      </c>
      <c r="C83" s="46">
        <v>30000</v>
      </c>
      <c r="D83" s="46">
        <v>4760.56</v>
      </c>
      <c r="E83" s="46">
        <v>28697.87</v>
      </c>
      <c r="F83" s="47">
        <f>E83/C83%</f>
        <v>95.65956666666666</v>
      </c>
    </row>
    <row r="84" spans="1:6" s="1" customFormat="1" ht="15">
      <c r="A84" s="44" t="s">
        <v>194</v>
      </c>
      <c r="B84" s="45" t="s">
        <v>55</v>
      </c>
      <c r="C84" s="46"/>
      <c r="D84" s="46"/>
      <c r="E84" s="46"/>
      <c r="F84" s="47"/>
    </row>
    <row r="85" spans="1:6" s="1" customFormat="1" ht="15">
      <c r="A85" s="44" t="s">
        <v>195</v>
      </c>
      <c r="B85" s="45" t="s">
        <v>56</v>
      </c>
      <c r="C85" s="46">
        <v>35000</v>
      </c>
      <c r="D85" s="46">
        <v>0</v>
      </c>
      <c r="E85" s="46">
        <v>1210</v>
      </c>
      <c r="F85" s="47">
        <f>E85/C85%</f>
        <v>3.4571428571428573</v>
      </c>
    </row>
    <row r="86" spans="1:6" s="1" customFormat="1" ht="15">
      <c r="A86" s="41" t="s">
        <v>201</v>
      </c>
      <c r="B86" s="42" t="s">
        <v>57</v>
      </c>
      <c r="C86" s="43"/>
      <c r="D86" s="43"/>
      <c r="E86" s="43"/>
      <c r="F86" s="40"/>
    </row>
    <row r="87" spans="1:6" s="1" customFormat="1" ht="15">
      <c r="A87" s="41">
        <v>451</v>
      </c>
      <c r="B87" s="42" t="s">
        <v>57</v>
      </c>
      <c r="C87" s="43"/>
      <c r="D87" s="43"/>
      <c r="E87" s="43"/>
      <c r="F87" s="40"/>
    </row>
    <row r="88" spans="1:6" s="1" customFormat="1" ht="15">
      <c r="A88" s="44" t="s">
        <v>215</v>
      </c>
      <c r="B88" s="45" t="s">
        <v>218</v>
      </c>
      <c r="C88" s="43"/>
      <c r="D88" s="43"/>
      <c r="E88" s="43"/>
      <c r="F88" s="40"/>
    </row>
    <row r="89" spans="1:6" s="1" customFormat="1" ht="15">
      <c r="A89" s="44" t="s">
        <v>216</v>
      </c>
      <c r="B89" s="45" t="s">
        <v>219</v>
      </c>
      <c r="C89" s="106"/>
      <c r="D89" s="46"/>
      <c r="E89" s="46"/>
      <c r="F89" s="47"/>
    </row>
    <row r="90" spans="1:6" s="1" customFormat="1" ht="15">
      <c r="A90" s="44" t="s">
        <v>217</v>
      </c>
      <c r="B90" s="45" t="s">
        <v>220</v>
      </c>
      <c r="C90" s="43"/>
      <c r="D90" s="43" t="s">
        <v>327</v>
      </c>
      <c r="E90" s="43" t="s">
        <v>327</v>
      </c>
      <c r="F90" s="40"/>
    </row>
    <row r="91" spans="1:6" ht="15">
      <c r="A91" s="41" t="s">
        <v>202</v>
      </c>
      <c r="B91" s="42" t="s">
        <v>58</v>
      </c>
      <c r="C91" s="43"/>
      <c r="D91" s="43"/>
      <c r="E91" s="43"/>
      <c r="F91" s="40"/>
    </row>
    <row r="92" spans="1:6" ht="15">
      <c r="A92" s="41">
        <v>461</v>
      </c>
      <c r="B92" s="42" t="s">
        <v>59</v>
      </c>
      <c r="C92" s="43">
        <f>SUM(C93:C94)</f>
        <v>567200</v>
      </c>
      <c r="D92" s="43">
        <f>SUM(D93:D94)</f>
        <v>41970.15</v>
      </c>
      <c r="E92" s="43">
        <f>SUM(E93:E94)</f>
        <v>250996.06</v>
      </c>
      <c r="F92" s="40">
        <v>0</v>
      </c>
    </row>
    <row r="93" spans="1:6" s="1" customFormat="1" ht="15">
      <c r="A93" s="44" t="s">
        <v>196</v>
      </c>
      <c r="B93" s="45" t="s">
        <v>60</v>
      </c>
      <c r="C93" s="46">
        <v>567200</v>
      </c>
      <c r="D93" s="46">
        <v>41970.15</v>
      </c>
      <c r="E93" s="46">
        <v>250996.06</v>
      </c>
      <c r="F93" s="47"/>
    </row>
    <row r="94" spans="1:6" ht="15">
      <c r="A94" s="44" t="s">
        <v>197</v>
      </c>
      <c r="B94" s="45" t="s">
        <v>61</v>
      </c>
      <c r="C94" s="46"/>
      <c r="D94" s="46"/>
      <c r="E94" s="46"/>
      <c r="F94" s="40"/>
    </row>
    <row r="95" spans="1:6" ht="15">
      <c r="A95" s="41">
        <v>462</v>
      </c>
      <c r="B95" s="42" t="s">
        <v>62</v>
      </c>
      <c r="C95" s="43">
        <f>SUM(C96:C97)</f>
        <v>0</v>
      </c>
      <c r="D95" s="43">
        <f>SUM(D96:D97)</f>
        <v>0</v>
      </c>
      <c r="E95" s="43">
        <f>SUM(E96:E97)</f>
        <v>0</v>
      </c>
      <c r="F95" s="40">
        <v>0</v>
      </c>
    </row>
    <row r="96" spans="1:6" s="1" customFormat="1" ht="15">
      <c r="A96" s="44" t="s">
        <v>198</v>
      </c>
      <c r="B96" s="45" t="s">
        <v>63</v>
      </c>
      <c r="C96" s="46"/>
      <c r="D96" s="46"/>
      <c r="E96" s="46"/>
      <c r="F96" s="40"/>
    </row>
    <row r="97" spans="1:6" s="1" customFormat="1" ht="15">
      <c r="A97" s="44" t="s">
        <v>199</v>
      </c>
      <c r="B97" s="45" t="s">
        <v>64</v>
      </c>
      <c r="C97" s="46"/>
      <c r="D97" s="46"/>
      <c r="E97" s="46"/>
      <c r="F97" s="40"/>
    </row>
    <row r="98" spans="1:6" s="1" customFormat="1" ht="15" hidden="1">
      <c r="A98" s="41">
        <v>463</v>
      </c>
      <c r="B98" s="42" t="s">
        <v>65</v>
      </c>
      <c r="C98" s="43"/>
      <c r="D98" s="43"/>
      <c r="E98" s="43"/>
      <c r="F98" s="40"/>
    </row>
    <row r="99" spans="1:6" s="1" customFormat="1" ht="15" hidden="1">
      <c r="A99" s="44" t="s">
        <v>221</v>
      </c>
      <c r="B99" s="45" t="s">
        <v>65</v>
      </c>
      <c r="C99" s="43"/>
      <c r="D99" s="43"/>
      <c r="E99" s="43"/>
      <c r="F99" s="40"/>
    </row>
    <row r="100" spans="1:6" s="1" customFormat="1" ht="15" hidden="1">
      <c r="A100" s="41"/>
      <c r="B100" s="42"/>
      <c r="C100" s="43"/>
      <c r="D100" s="43"/>
      <c r="E100" s="43"/>
      <c r="F100" s="40"/>
    </row>
    <row r="101" spans="1:6" s="1" customFormat="1" ht="15">
      <c r="A101" s="41">
        <v>463</v>
      </c>
      <c r="B101" s="42" t="s">
        <v>65</v>
      </c>
      <c r="C101" s="43">
        <f>C102+C103</f>
        <v>1295497.38</v>
      </c>
      <c r="D101" s="43">
        <f>D102+D103</f>
        <v>39669.93</v>
      </c>
      <c r="E101" s="43">
        <f>E102+E103</f>
        <v>570410.19</v>
      </c>
      <c r="F101" s="40">
        <f>E101/C101%</f>
        <v>44.03020791906194</v>
      </c>
    </row>
    <row r="102" spans="1:6" ht="15">
      <c r="A102" s="48" t="s">
        <v>328</v>
      </c>
      <c r="B102" s="45" t="s">
        <v>65</v>
      </c>
      <c r="C102" s="46">
        <v>1245497.38</v>
      </c>
      <c r="D102" s="46">
        <v>16942.62</v>
      </c>
      <c r="E102" s="46">
        <v>459826.32</v>
      </c>
      <c r="F102" s="47">
        <f>E102/C102%</f>
        <v>36.919091712581526</v>
      </c>
    </row>
    <row r="103" spans="1:6" ht="15">
      <c r="A103" s="48" t="s">
        <v>329</v>
      </c>
      <c r="B103" s="45" t="s">
        <v>330</v>
      </c>
      <c r="C103" s="46">
        <v>50000</v>
      </c>
      <c r="D103" s="46">
        <v>22727.31</v>
      </c>
      <c r="E103" s="46">
        <v>110583.87</v>
      </c>
      <c r="F103" s="47"/>
    </row>
    <row r="104" spans="1:6" ht="15">
      <c r="A104" s="41" t="s">
        <v>203</v>
      </c>
      <c r="B104" s="42" t="s">
        <v>66</v>
      </c>
      <c r="C104" s="43">
        <f>C105+C106</f>
        <v>100000</v>
      </c>
      <c r="D104" s="43">
        <f>SUM(D105:D107)</f>
        <v>10730</v>
      </c>
      <c r="E104" s="43">
        <f>SUM(E105:E107)</f>
        <v>32648.07</v>
      </c>
      <c r="F104" s="40">
        <f>E104/C104%</f>
        <v>32.64807</v>
      </c>
    </row>
    <row r="105" spans="1:6" ht="15">
      <c r="A105" s="49">
        <v>471</v>
      </c>
      <c r="B105" s="45" t="s">
        <v>67</v>
      </c>
      <c r="C105" s="46">
        <v>80000</v>
      </c>
      <c r="D105" s="46">
        <v>10730</v>
      </c>
      <c r="E105" s="46">
        <v>32648.07</v>
      </c>
      <c r="F105" s="47">
        <f>E105/C105%</f>
        <v>40.8100875</v>
      </c>
    </row>
    <row r="106" spans="1:6" ht="15">
      <c r="A106" s="49">
        <v>472</v>
      </c>
      <c r="B106" s="45" t="s">
        <v>68</v>
      </c>
      <c r="C106" s="46">
        <v>20000</v>
      </c>
      <c r="D106" s="46">
        <v>0</v>
      </c>
      <c r="E106" s="46">
        <v>0</v>
      </c>
      <c r="F106" s="47">
        <f>E106/C106%</f>
        <v>0</v>
      </c>
    </row>
    <row r="107" spans="1:6" ht="15.75" thickBot="1">
      <c r="A107" s="50">
        <v>473</v>
      </c>
      <c r="B107" s="51" t="s">
        <v>69</v>
      </c>
      <c r="C107" s="52"/>
      <c r="D107" s="52"/>
      <c r="E107" s="52"/>
      <c r="F107" s="53"/>
    </row>
    <row r="108" spans="1:9" ht="15.75" thickTop="1">
      <c r="A108" s="54"/>
      <c r="B108" s="55" t="s">
        <v>204</v>
      </c>
      <c r="C108" s="56">
        <f>C9+C15+C23++C29+C39+C43+C46+C50+C53+C60+C62+C73+C78+C92+C101+C104</f>
        <v>6940000</v>
      </c>
      <c r="D108" s="56">
        <f>D9+D15+D23+D29+D39+D43+D46+D50+D53+D60+D62+D73+D78+D92+D95+D101+D104</f>
        <v>384237.85</v>
      </c>
      <c r="E108" s="56">
        <f>E9+E15+E23+E29+E39+E43+E46+E50+E53+E60+E62+E73+E78+E92+E95+E101+E104</f>
        <v>2361526.14</v>
      </c>
      <c r="F108" s="40">
        <f>E108/C108%</f>
        <v>34.02775417867436</v>
      </c>
      <c r="I108" s="56"/>
    </row>
    <row r="109" spans="1:6" ht="15">
      <c r="A109" s="21"/>
      <c r="B109" s="21"/>
      <c r="C109" s="21"/>
      <c r="D109" s="21"/>
      <c r="E109" s="21"/>
      <c r="F109" s="21"/>
    </row>
    <row r="110" spans="1:6" ht="15">
      <c r="A110" s="21"/>
      <c r="B110" s="21"/>
      <c r="C110" s="21"/>
      <c r="D110" s="21"/>
      <c r="E110" s="21"/>
      <c r="F110" s="21"/>
    </row>
    <row r="111" spans="1:6" ht="15">
      <c r="A111" s="57" t="s">
        <v>311</v>
      </c>
      <c r="B111" s="57"/>
      <c r="C111" s="57"/>
      <c r="D111" s="21"/>
      <c r="E111" s="21"/>
      <c r="F111" s="21"/>
    </row>
    <row r="112" spans="1:6" ht="15">
      <c r="A112" s="57"/>
      <c r="B112" s="57"/>
      <c r="C112" s="57"/>
      <c r="D112" s="21"/>
      <c r="E112" s="21"/>
      <c r="F112" s="21"/>
    </row>
    <row r="113" spans="1:6" ht="28.5" customHeight="1">
      <c r="A113" s="57"/>
      <c r="B113" s="58" t="s">
        <v>312</v>
      </c>
      <c r="C113" s="59" t="s">
        <v>346</v>
      </c>
      <c r="D113" s="21"/>
      <c r="E113" s="21"/>
      <c r="F113" s="21"/>
    </row>
    <row r="114" spans="1:6" ht="16.5" customHeight="1">
      <c r="A114" s="57"/>
      <c r="B114" s="58" t="s">
        <v>335</v>
      </c>
      <c r="C114" s="117">
        <v>0</v>
      </c>
      <c r="D114" s="21"/>
      <c r="E114" s="21"/>
      <c r="F114" s="21"/>
    </row>
    <row r="115" spans="1:6" ht="15">
      <c r="A115" s="57"/>
      <c r="B115" s="60" t="s">
        <v>4</v>
      </c>
      <c r="C115" s="114">
        <f>C116+C117+C118+C119+C120</f>
        <v>12.62</v>
      </c>
      <c r="D115" s="21"/>
      <c r="E115" s="21"/>
      <c r="F115" s="21"/>
    </row>
    <row r="116" spans="1:6" ht="15">
      <c r="A116" s="57"/>
      <c r="B116" s="62" t="s">
        <v>316</v>
      </c>
      <c r="C116" s="107">
        <v>0</v>
      </c>
      <c r="D116" s="21"/>
      <c r="E116" s="21"/>
      <c r="F116" s="21"/>
    </row>
    <row r="117" spans="1:6" ht="15">
      <c r="A117" s="57"/>
      <c r="B117" s="62" t="s">
        <v>317</v>
      </c>
      <c r="C117" s="107">
        <v>12.62</v>
      </c>
      <c r="D117" s="21"/>
      <c r="E117" s="21"/>
      <c r="F117" s="21"/>
    </row>
    <row r="118" spans="1:6" ht="15">
      <c r="A118" s="57"/>
      <c r="B118" s="62" t="s">
        <v>318</v>
      </c>
      <c r="C118" s="107">
        <v>0</v>
      </c>
      <c r="D118" s="21"/>
      <c r="E118" s="21"/>
      <c r="F118" s="21"/>
    </row>
    <row r="119" spans="1:6" ht="15">
      <c r="A119" s="57"/>
      <c r="B119" s="62" t="s">
        <v>319</v>
      </c>
      <c r="C119" s="107">
        <v>0</v>
      </c>
      <c r="D119" s="21"/>
      <c r="E119" s="21"/>
      <c r="F119" s="21"/>
    </row>
    <row r="120" spans="1:6" ht="15">
      <c r="A120" s="57"/>
      <c r="B120" s="62" t="s">
        <v>320</v>
      </c>
      <c r="C120" s="107">
        <v>0</v>
      </c>
      <c r="D120" s="21"/>
      <c r="E120" s="21"/>
      <c r="F120" s="21"/>
    </row>
    <row r="121" spans="1:6" ht="15">
      <c r="A121" s="57"/>
      <c r="B121" s="60" t="s">
        <v>10</v>
      </c>
      <c r="C121" s="107">
        <v>0</v>
      </c>
      <c r="D121" s="21"/>
      <c r="E121" s="21"/>
      <c r="F121" s="21"/>
    </row>
    <row r="122" spans="1:6" ht="15">
      <c r="A122" s="57"/>
      <c r="B122" s="60" t="s">
        <v>18</v>
      </c>
      <c r="C122" s="107">
        <v>0</v>
      </c>
      <c r="D122" s="21"/>
      <c r="E122" s="21"/>
      <c r="F122" s="21"/>
    </row>
    <row r="123" spans="1:6" ht="15">
      <c r="A123" s="57"/>
      <c r="B123" s="60" t="s">
        <v>24</v>
      </c>
      <c r="C123" s="107">
        <v>0</v>
      </c>
      <c r="D123" s="21"/>
      <c r="E123" s="21"/>
      <c r="F123" s="21"/>
    </row>
    <row r="124" spans="1:6" ht="15">
      <c r="A124" s="57"/>
      <c r="B124" s="60" t="s">
        <v>34</v>
      </c>
      <c r="C124" s="107">
        <v>0</v>
      </c>
      <c r="D124" s="21"/>
      <c r="E124" s="21"/>
      <c r="F124" s="21"/>
    </row>
    <row r="125" spans="1:6" ht="15">
      <c r="A125" s="57"/>
      <c r="B125" s="60" t="s">
        <v>38</v>
      </c>
      <c r="C125" s="107">
        <v>0</v>
      </c>
      <c r="D125" s="21"/>
      <c r="E125" s="21"/>
      <c r="F125" s="21"/>
    </row>
    <row r="126" spans="1:6" ht="15">
      <c r="A126" s="57"/>
      <c r="B126" s="60" t="s">
        <v>41</v>
      </c>
      <c r="C126" s="107">
        <v>0</v>
      </c>
      <c r="D126" s="21"/>
      <c r="E126" s="21"/>
      <c r="F126" s="21"/>
    </row>
    <row r="127" spans="1:6" ht="15">
      <c r="A127" s="57"/>
      <c r="B127" s="60" t="s">
        <v>45</v>
      </c>
      <c r="C127" s="107">
        <v>1930</v>
      </c>
      <c r="D127" s="21"/>
      <c r="E127" s="21"/>
      <c r="F127" s="21"/>
    </row>
    <row r="128" spans="1:6" ht="15">
      <c r="A128" s="57"/>
      <c r="B128" s="60" t="s">
        <v>46</v>
      </c>
      <c r="C128" s="107">
        <v>0</v>
      </c>
      <c r="D128" s="21"/>
      <c r="E128" s="21"/>
      <c r="F128" s="21"/>
    </row>
    <row r="129" spans="1:6" ht="15">
      <c r="A129" s="57"/>
      <c r="B129" s="113" t="s">
        <v>261</v>
      </c>
      <c r="C129" s="107">
        <v>22727.31</v>
      </c>
      <c r="D129" s="21"/>
      <c r="E129" s="21"/>
      <c r="F129" s="21"/>
    </row>
    <row r="130" spans="1:6" ht="15">
      <c r="A130" s="57"/>
      <c r="B130" s="60" t="s">
        <v>47</v>
      </c>
      <c r="C130" s="107">
        <v>0</v>
      </c>
      <c r="D130" s="21"/>
      <c r="E130" s="21"/>
      <c r="F130" s="21"/>
    </row>
    <row r="131" spans="1:6" ht="24">
      <c r="A131" s="57"/>
      <c r="B131" s="63" t="s">
        <v>48</v>
      </c>
      <c r="C131" s="107">
        <v>15000</v>
      </c>
      <c r="D131" s="21"/>
      <c r="E131" s="21"/>
      <c r="F131" s="21"/>
    </row>
    <row r="132" spans="1:6" ht="15">
      <c r="A132" s="57"/>
      <c r="B132" s="60" t="s">
        <v>49</v>
      </c>
      <c r="C132" s="107">
        <v>0</v>
      </c>
      <c r="D132" s="21"/>
      <c r="E132" s="21"/>
      <c r="F132" s="21"/>
    </row>
    <row r="133" spans="1:6" ht="15">
      <c r="A133" s="57"/>
      <c r="B133" s="60" t="s">
        <v>50</v>
      </c>
      <c r="C133" s="107">
        <v>0</v>
      </c>
      <c r="D133" s="21"/>
      <c r="E133" s="21"/>
      <c r="F133" s="21"/>
    </row>
    <row r="134" spans="1:6" ht="15">
      <c r="A134" s="57"/>
      <c r="B134" s="60" t="s">
        <v>57</v>
      </c>
      <c r="C134" s="107">
        <v>0</v>
      </c>
      <c r="D134" s="21"/>
      <c r="E134" s="21"/>
      <c r="F134" s="21"/>
    </row>
    <row r="135" spans="1:6" ht="15">
      <c r="A135" s="57"/>
      <c r="B135" s="60" t="s">
        <v>58</v>
      </c>
      <c r="C135" s="111">
        <f>C114+C115+C121+C122+C123+C124+C125+C126+C127+C128+C129+C130+C131+C132+C133+C134</f>
        <v>39669.93</v>
      </c>
      <c r="D135" s="21"/>
      <c r="E135" s="21"/>
      <c r="F135" s="21"/>
    </row>
    <row r="136" spans="1:6" ht="15">
      <c r="A136" s="21"/>
      <c r="B136" s="21"/>
      <c r="C136" s="21"/>
      <c r="D136" s="21"/>
      <c r="E136" s="21"/>
      <c r="F136" s="21"/>
    </row>
    <row r="137" spans="1:6" ht="15">
      <c r="A137" s="21"/>
      <c r="B137" s="21"/>
      <c r="C137" s="21"/>
      <c r="D137" s="21"/>
      <c r="E137" s="21"/>
      <c r="F137" s="21"/>
    </row>
    <row r="138" spans="1:6" ht="15">
      <c r="A138" s="21"/>
      <c r="B138" s="21"/>
      <c r="C138" s="21"/>
      <c r="D138" s="21"/>
      <c r="E138" s="21"/>
      <c r="F138" s="21"/>
    </row>
    <row r="139" spans="1:6" ht="15">
      <c r="A139" s="21"/>
      <c r="B139" s="21"/>
      <c r="C139" s="21"/>
      <c r="D139" s="21"/>
      <c r="E139" s="21"/>
      <c r="F139" s="21"/>
    </row>
    <row r="140" spans="1:6" ht="15">
      <c r="A140" s="21"/>
      <c r="B140" s="21"/>
      <c r="C140" s="21"/>
      <c r="D140" s="21"/>
      <c r="E140" s="21"/>
      <c r="F140" s="21"/>
    </row>
    <row r="141" spans="1:6" ht="15">
      <c r="A141" s="21"/>
      <c r="B141" s="21"/>
      <c r="C141" s="21"/>
      <c r="D141" s="21"/>
      <c r="E141" s="21"/>
      <c r="F141" s="21"/>
    </row>
    <row r="142" spans="1:6" ht="15">
      <c r="A142" s="21"/>
      <c r="B142" s="21"/>
      <c r="C142" s="21"/>
      <c r="D142" s="21"/>
      <c r="E142" s="21"/>
      <c r="F142" s="21"/>
    </row>
  </sheetData>
  <sheetProtection/>
  <mergeCells count="2">
    <mergeCell ref="E3:F3"/>
    <mergeCell ref="A5:F5"/>
  </mergeCells>
  <printOptions/>
  <pageMargins left="0.7" right="0.7" top="0.75" bottom="0.75" header="0.3" footer="0.3"/>
  <pageSetup fitToHeight="0" fitToWidth="0"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03"/>
  <sheetViews>
    <sheetView zoomScalePageLayoutView="0" workbookViewId="0" topLeftCell="A91">
      <selection activeCell="E109" sqref="E109"/>
    </sheetView>
  </sheetViews>
  <sheetFormatPr defaultColWidth="9.140625" defaultRowHeight="15"/>
  <cols>
    <col min="1" max="1" width="11.28125" style="0" customWidth="1"/>
    <col min="2" max="2" width="41.7109375" style="0" customWidth="1"/>
    <col min="3" max="3" width="10.7109375" style="0" customWidth="1"/>
    <col min="4" max="4" width="11.140625" style="0" customWidth="1"/>
    <col min="5" max="6" width="10.8515625" style="0" customWidth="1"/>
  </cols>
  <sheetData>
    <row r="1" ht="15.75" thickBot="1"/>
    <row r="2" spans="1:6" ht="15.75" thickBot="1">
      <c r="A2" s="21"/>
      <c r="B2" s="21"/>
      <c r="C2" s="21"/>
      <c r="D2" s="21"/>
      <c r="E2" s="129" t="s">
        <v>323</v>
      </c>
      <c r="F2" s="130"/>
    </row>
    <row r="3" spans="1:6" ht="15">
      <c r="A3" s="21"/>
      <c r="B3" s="21"/>
      <c r="C3" s="21"/>
      <c r="D3" s="21"/>
      <c r="E3" s="21"/>
      <c r="F3" s="21"/>
    </row>
    <row r="4" spans="1:6" ht="15">
      <c r="A4" s="131" t="s">
        <v>324</v>
      </c>
      <c r="B4" s="134"/>
      <c r="C4" s="134"/>
      <c r="D4" s="134"/>
      <c r="E4" s="134"/>
      <c r="F4" s="135"/>
    </row>
    <row r="5" spans="1:6" s="1" customFormat="1" ht="45.75" customHeight="1" thickBot="1">
      <c r="A5" s="36" t="s">
        <v>0</v>
      </c>
      <c r="B5" s="36" t="s">
        <v>1</v>
      </c>
      <c r="C5" s="37" t="s">
        <v>269</v>
      </c>
      <c r="D5" s="37" t="s">
        <v>310</v>
      </c>
      <c r="E5" s="37" t="s">
        <v>270</v>
      </c>
      <c r="F5" s="37" t="s">
        <v>79</v>
      </c>
    </row>
    <row r="6" spans="1:6" s="1" customFormat="1" ht="15.75" thickTop="1">
      <c r="A6" s="38" t="s">
        <v>2</v>
      </c>
      <c r="B6" s="39" t="s">
        <v>3</v>
      </c>
      <c r="C6" s="40"/>
      <c r="D6" s="40"/>
      <c r="E6" s="40"/>
      <c r="F6" s="40"/>
    </row>
    <row r="7" spans="1:6" s="1" customFormat="1" ht="15">
      <c r="A7" s="41">
        <v>41</v>
      </c>
      <c r="B7" s="42" t="s">
        <v>3</v>
      </c>
      <c r="C7" s="43"/>
      <c r="D7" s="43"/>
      <c r="E7" s="43"/>
      <c r="F7" s="40"/>
    </row>
    <row r="8" spans="1:6" s="1" customFormat="1" ht="15">
      <c r="A8" s="41">
        <v>411</v>
      </c>
      <c r="B8" s="42" t="s">
        <v>4</v>
      </c>
      <c r="C8" s="43"/>
      <c r="D8" s="43"/>
      <c r="E8" s="43"/>
      <c r="F8" s="40"/>
    </row>
    <row r="9" spans="1:6" ht="15">
      <c r="A9" s="44" t="s">
        <v>149</v>
      </c>
      <c r="B9" s="45" t="s">
        <v>5</v>
      </c>
      <c r="C9" s="46"/>
      <c r="D9" s="46"/>
      <c r="E9" s="46"/>
      <c r="F9" s="47"/>
    </row>
    <row r="10" spans="1:6" ht="15">
      <c r="A10" s="44" t="s">
        <v>150</v>
      </c>
      <c r="B10" s="45" t="s">
        <v>6</v>
      </c>
      <c r="C10" s="46"/>
      <c r="D10" s="46"/>
      <c r="E10" s="46"/>
      <c r="F10" s="47"/>
    </row>
    <row r="11" spans="1:6" ht="15">
      <c r="A11" s="44" t="s">
        <v>151</v>
      </c>
      <c r="B11" s="45" t="s">
        <v>7</v>
      </c>
      <c r="C11" s="46"/>
      <c r="D11" s="46"/>
      <c r="E11" s="46"/>
      <c r="F11" s="47"/>
    </row>
    <row r="12" spans="1:6" ht="15">
      <c r="A12" s="44" t="s">
        <v>152</v>
      </c>
      <c r="B12" s="45" t="s">
        <v>8</v>
      </c>
      <c r="C12" s="46"/>
      <c r="D12" s="46"/>
      <c r="E12" s="46"/>
      <c r="F12" s="47"/>
    </row>
    <row r="13" spans="1:6" ht="15">
      <c r="A13" s="44" t="s">
        <v>153</v>
      </c>
      <c r="B13" s="45" t="s">
        <v>9</v>
      </c>
      <c r="C13" s="46"/>
      <c r="D13" s="46"/>
      <c r="E13" s="46"/>
      <c r="F13" s="47"/>
    </row>
    <row r="14" spans="1:6" s="1" customFormat="1" ht="15">
      <c r="A14" s="41">
        <v>412</v>
      </c>
      <c r="B14" s="42" t="s">
        <v>10</v>
      </c>
      <c r="C14" s="43"/>
      <c r="D14" s="43"/>
      <c r="E14" s="43"/>
      <c r="F14" s="40"/>
    </row>
    <row r="15" spans="1:6" ht="15">
      <c r="A15" s="44" t="s">
        <v>154</v>
      </c>
      <c r="B15" s="45" t="s">
        <v>11</v>
      </c>
      <c r="C15" s="46"/>
      <c r="D15" s="46"/>
      <c r="E15" s="46"/>
      <c r="F15" s="40"/>
    </row>
    <row r="16" spans="1:6" ht="15">
      <c r="A16" s="44" t="s">
        <v>155</v>
      </c>
      <c r="B16" s="45" t="s">
        <v>12</v>
      </c>
      <c r="C16" s="46"/>
      <c r="D16" s="46"/>
      <c r="E16" s="46"/>
      <c r="F16" s="40"/>
    </row>
    <row r="17" spans="1:6" ht="15">
      <c r="A17" s="44" t="s">
        <v>156</v>
      </c>
      <c r="B17" s="45" t="s">
        <v>13</v>
      </c>
      <c r="C17" s="46"/>
      <c r="D17" s="46"/>
      <c r="E17" s="46"/>
      <c r="F17" s="40"/>
    </row>
    <row r="18" spans="1:6" ht="15">
      <c r="A18" s="44" t="s">
        <v>157</v>
      </c>
      <c r="B18" s="45" t="s">
        <v>14</v>
      </c>
      <c r="C18" s="46"/>
      <c r="D18" s="46"/>
      <c r="E18" s="46"/>
      <c r="F18" s="40"/>
    </row>
    <row r="19" spans="1:6" ht="15">
      <c r="A19" s="44" t="s">
        <v>158</v>
      </c>
      <c r="B19" s="45" t="s">
        <v>15</v>
      </c>
      <c r="C19" s="46"/>
      <c r="D19" s="46"/>
      <c r="E19" s="46"/>
      <c r="F19" s="40"/>
    </row>
    <row r="20" spans="1:6" ht="15">
      <c r="A20" s="44" t="s">
        <v>159</v>
      </c>
      <c r="B20" s="45" t="s">
        <v>16</v>
      </c>
      <c r="C20" s="46"/>
      <c r="D20" s="46"/>
      <c r="E20" s="46"/>
      <c r="F20" s="40"/>
    </row>
    <row r="21" spans="1:6" ht="15">
      <c r="A21" s="44" t="s">
        <v>160</v>
      </c>
      <c r="B21" s="45" t="s">
        <v>17</v>
      </c>
      <c r="C21" s="46"/>
      <c r="D21" s="46"/>
      <c r="E21" s="46"/>
      <c r="F21" s="47"/>
    </row>
    <row r="22" spans="1:6" s="1" customFormat="1" ht="15">
      <c r="A22" s="41">
        <v>413</v>
      </c>
      <c r="B22" s="42" t="s">
        <v>18</v>
      </c>
      <c r="C22" s="43"/>
      <c r="D22" s="43"/>
      <c r="E22" s="43"/>
      <c r="F22" s="40"/>
    </row>
    <row r="23" spans="1:6" ht="15">
      <c r="A23" s="44" t="s">
        <v>161</v>
      </c>
      <c r="B23" s="45" t="s">
        <v>19</v>
      </c>
      <c r="C23" s="46"/>
      <c r="D23" s="46"/>
      <c r="E23" s="46"/>
      <c r="F23" s="47"/>
    </row>
    <row r="24" spans="1:6" ht="15">
      <c r="A24" s="44" t="s">
        <v>162</v>
      </c>
      <c r="B24" s="45" t="s">
        <v>20</v>
      </c>
      <c r="C24" s="46"/>
      <c r="D24" s="46"/>
      <c r="E24" s="46"/>
      <c r="F24" s="47"/>
    </row>
    <row r="25" spans="1:6" ht="15">
      <c r="A25" s="44" t="s">
        <v>163</v>
      </c>
      <c r="B25" s="45" t="s">
        <v>21</v>
      </c>
      <c r="C25" s="46"/>
      <c r="D25" s="46"/>
      <c r="E25" s="46"/>
      <c r="F25" s="47"/>
    </row>
    <row r="26" spans="1:6" ht="15">
      <c r="A26" s="44" t="s">
        <v>164</v>
      </c>
      <c r="B26" s="45" t="s">
        <v>22</v>
      </c>
      <c r="C26" s="46"/>
      <c r="D26" s="46"/>
      <c r="E26" s="46"/>
      <c r="F26" s="47"/>
    </row>
    <row r="27" spans="1:6" ht="15">
      <c r="A27" s="44" t="s">
        <v>165</v>
      </c>
      <c r="B27" s="45" t="s">
        <v>23</v>
      </c>
      <c r="C27" s="46"/>
      <c r="D27" s="46"/>
      <c r="E27" s="46"/>
      <c r="F27" s="47"/>
    </row>
    <row r="28" spans="1:6" s="1" customFormat="1" ht="15">
      <c r="A28" s="41">
        <v>414</v>
      </c>
      <c r="B28" s="42" t="s">
        <v>24</v>
      </c>
      <c r="C28" s="43"/>
      <c r="D28" s="43"/>
      <c r="E28" s="43"/>
      <c r="F28" s="40"/>
    </row>
    <row r="29" spans="1:6" ht="15">
      <c r="A29" s="44" t="s">
        <v>166</v>
      </c>
      <c r="B29" s="45" t="s">
        <v>25</v>
      </c>
      <c r="C29" s="46"/>
      <c r="D29" s="46"/>
      <c r="E29" s="46"/>
      <c r="F29" s="47"/>
    </row>
    <row r="30" spans="1:6" ht="15">
      <c r="A30" s="44" t="s">
        <v>167</v>
      </c>
      <c r="B30" s="45" t="s">
        <v>26</v>
      </c>
      <c r="C30" s="46"/>
      <c r="D30" s="46"/>
      <c r="E30" s="46"/>
      <c r="F30" s="47"/>
    </row>
    <row r="31" spans="1:6" ht="15">
      <c r="A31" s="44" t="s">
        <v>168</v>
      </c>
      <c r="B31" s="45" t="s">
        <v>27</v>
      </c>
      <c r="C31" s="46"/>
      <c r="D31" s="46"/>
      <c r="E31" s="46"/>
      <c r="F31" s="47"/>
    </row>
    <row r="32" spans="1:6" ht="15">
      <c r="A32" s="44" t="s">
        <v>169</v>
      </c>
      <c r="B32" s="45" t="s">
        <v>28</v>
      </c>
      <c r="C32" s="46"/>
      <c r="D32" s="46"/>
      <c r="E32" s="46"/>
      <c r="F32" s="47"/>
    </row>
    <row r="33" spans="1:6" ht="15">
      <c r="A33" s="44" t="s">
        <v>170</v>
      </c>
      <c r="B33" s="45" t="s">
        <v>29</v>
      </c>
      <c r="C33" s="46"/>
      <c r="D33" s="46"/>
      <c r="E33" s="46"/>
      <c r="F33" s="40"/>
    </row>
    <row r="34" spans="1:6" ht="15">
      <c r="A34" s="44" t="s">
        <v>171</v>
      </c>
      <c r="B34" s="45" t="s">
        <v>30</v>
      </c>
      <c r="C34" s="46"/>
      <c r="D34" s="46"/>
      <c r="E34" s="46"/>
      <c r="F34" s="40"/>
    </row>
    <row r="35" spans="1:6" ht="15">
      <c r="A35" s="44" t="s">
        <v>172</v>
      </c>
      <c r="B35" s="45" t="s">
        <v>31</v>
      </c>
      <c r="C35" s="46"/>
      <c r="D35" s="46"/>
      <c r="E35" s="46"/>
      <c r="F35" s="47"/>
    </row>
    <row r="36" spans="1:6" ht="15">
      <c r="A36" s="44" t="s">
        <v>173</v>
      </c>
      <c r="B36" s="45" t="s">
        <v>32</v>
      </c>
      <c r="C36" s="46"/>
      <c r="D36" s="46"/>
      <c r="E36" s="46"/>
      <c r="F36" s="40"/>
    </row>
    <row r="37" spans="1:6" ht="15">
      <c r="A37" s="44" t="s">
        <v>174</v>
      </c>
      <c r="B37" s="45" t="s">
        <v>33</v>
      </c>
      <c r="C37" s="46"/>
      <c r="D37" s="46"/>
      <c r="E37" s="46"/>
      <c r="F37" s="47"/>
    </row>
    <row r="38" spans="1:6" s="1" customFormat="1" ht="15">
      <c r="A38" s="41">
        <v>415</v>
      </c>
      <c r="B38" s="42" t="s">
        <v>34</v>
      </c>
      <c r="C38" s="43"/>
      <c r="D38" s="43"/>
      <c r="E38" s="43"/>
      <c r="F38" s="40"/>
    </row>
    <row r="39" spans="1:6" ht="15">
      <c r="A39" s="44" t="s">
        <v>175</v>
      </c>
      <c r="B39" s="45" t="s">
        <v>35</v>
      </c>
      <c r="C39" s="46"/>
      <c r="D39" s="46"/>
      <c r="E39" s="46"/>
      <c r="F39" s="40"/>
    </row>
    <row r="40" spans="1:6" ht="15">
      <c r="A40" s="44" t="s">
        <v>176</v>
      </c>
      <c r="B40" s="45" t="s">
        <v>36</v>
      </c>
      <c r="C40" s="46"/>
      <c r="D40" s="46"/>
      <c r="E40" s="46"/>
      <c r="F40" s="40"/>
    </row>
    <row r="41" spans="1:6" ht="15">
      <c r="A41" s="44" t="s">
        <v>177</v>
      </c>
      <c r="B41" s="45" t="s">
        <v>37</v>
      </c>
      <c r="C41" s="46"/>
      <c r="D41" s="46"/>
      <c r="E41" s="46"/>
      <c r="F41" s="47"/>
    </row>
    <row r="42" spans="1:6" s="1" customFormat="1" ht="15">
      <c r="A42" s="41">
        <v>416</v>
      </c>
      <c r="B42" s="42" t="s">
        <v>38</v>
      </c>
      <c r="C42" s="43"/>
      <c r="D42" s="43"/>
      <c r="E42" s="43"/>
      <c r="F42" s="40"/>
    </row>
    <row r="43" spans="1:6" ht="15">
      <c r="A43" s="44" t="s">
        <v>205</v>
      </c>
      <c r="B43" s="45" t="s">
        <v>39</v>
      </c>
      <c r="C43" s="46"/>
      <c r="D43" s="46"/>
      <c r="E43" s="46"/>
      <c r="F43" s="47"/>
    </row>
    <row r="44" spans="1:6" ht="15">
      <c r="A44" s="44" t="s">
        <v>206</v>
      </c>
      <c r="B44" s="45" t="s">
        <v>40</v>
      </c>
      <c r="C44" s="46"/>
      <c r="D44" s="46"/>
      <c r="E44" s="46"/>
      <c r="F44" s="40"/>
    </row>
    <row r="45" spans="1:6" s="1" customFormat="1" ht="15">
      <c r="A45" s="41">
        <v>417</v>
      </c>
      <c r="B45" s="42" t="s">
        <v>41</v>
      </c>
      <c r="C45" s="43"/>
      <c r="D45" s="43"/>
      <c r="E45" s="43"/>
      <c r="F45" s="40"/>
    </row>
    <row r="46" spans="1:6" ht="15">
      <c r="A46" s="44" t="s">
        <v>178</v>
      </c>
      <c r="B46" s="45" t="s">
        <v>42</v>
      </c>
      <c r="C46" s="46"/>
      <c r="D46" s="46"/>
      <c r="E46" s="46"/>
      <c r="F46" s="47"/>
    </row>
    <row r="47" spans="1:6" ht="15">
      <c r="A47" s="44" t="s">
        <v>179</v>
      </c>
      <c r="B47" s="45" t="s">
        <v>43</v>
      </c>
      <c r="C47" s="46"/>
      <c r="D47" s="46"/>
      <c r="E47" s="46"/>
      <c r="F47" s="40"/>
    </row>
    <row r="48" spans="1:6" ht="15">
      <c r="A48" s="44" t="s">
        <v>180</v>
      </c>
      <c r="B48" s="45" t="s">
        <v>44</v>
      </c>
      <c r="C48" s="46"/>
      <c r="D48" s="46"/>
      <c r="E48" s="46"/>
      <c r="F48" s="40"/>
    </row>
    <row r="49" spans="1:6" s="1" customFormat="1" ht="15">
      <c r="A49" s="41">
        <v>418</v>
      </c>
      <c r="B49" s="42" t="s">
        <v>45</v>
      </c>
      <c r="C49" s="43"/>
      <c r="D49" s="43"/>
      <c r="E49" s="43"/>
      <c r="F49" s="40"/>
    </row>
    <row r="50" spans="1:6" s="1" customFormat="1" ht="15">
      <c r="A50" s="41">
        <v>419</v>
      </c>
      <c r="B50" s="42" t="s">
        <v>46</v>
      </c>
      <c r="C50" s="43"/>
      <c r="D50" s="43"/>
      <c r="E50" s="43"/>
      <c r="F50" s="40"/>
    </row>
    <row r="51" spans="1:6" s="1" customFormat="1" ht="15">
      <c r="A51" s="48" t="s">
        <v>262</v>
      </c>
      <c r="B51" s="45" t="s">
        <v>260</v>
      </c>
      <c r="C51" s="46"/>
      <c r="D51" s="46"/>
      <c r="E51" s="46"/>
      <c r="F51" s="47"/>
    </row>
    <row r="52" spans="1:6" s="1" customFormat="1" ht="15">
      <c r="A52" s="48" t="s">
        <v>263</v>
      </c>
      <c r="B52" s="45" t="s">
        <v>261</v>
      </c>
      <c r="C52" s="46"/>
      <c r="D52" s="46"/>
      <c r="E52" s="46"/>
      <c r="F52" s="47"/>
    </row>
    <row r="53" spans="1:6" s="1" customFormat="1" ht="15">
      <c r="A53" s="48" t="s">
        <v>207</v>
      </c>
      <c r="B53" s="45" t="s">
        <v>211</v>
      </c>
      <c r="C53" s="46"/>
      <c r="D53" s="46"/>
      <c r="E53" s="46"/>
      <c r="F53" s="47"/>
    </row>
    <row r="54" spans="1:6" s="1" customFormat="1" ht="15">
      <c r="A54" s="44" t="s">
        <v>208</v>
      </c>
      <c r="B54" s="45" t="s">
        <v>212</v>
      </c>
      <c r="C54" s="46"/>
      <c r="D54" s="46"/>
      <c r="E54" s="46"/>
      <c r="F54" s="47"/>
    </row>
    <row r="55" spans="1:6" s="1" customFormat="1" ht="15">
      <c r="A55" s="44" t="s">
        <v>209</v>
      </c>
      <c r="B55" s="45" t="s">
        <v>213</v>
      </c>
      <c r="C55" s="46"/>
      <c r="D55" s="46"/>
      <c r="E55" s="46"/>
      <c r="F55" s="47"/>
    </row>
    <row r="56" spans="1:6" s="1" customFormat="1" ht="15">
      <c r="A56" s="44" t="s">
        <v>210</v>
      </c>
      <c r="B56" s="45" t="s">
        <v>214</v>
      </c>
      <c r="C56" s="46"/>
      <c r="D56" s="46"/>
      <c r="E56" s="46"/>
      <c r="F56" s="47"/>
    </row>
    <row r="57" spans="1:8" s="1" customFormat="1" ht="15">
      <c r="A57" s="41">
        <v>42</v>
      </c>
      <c r="B57" s="42" t="s">
        <v>47</v>
      </c>
      <c r="C57" s="43"/>
      <c r="D57" s="43"/>
      <c r="E57" s="43"/>
      <c r="F57" s="40"/>
      <c r="H57" s="10"/>
    </row>
    <row r="58" spans="1:6" s="1" customFormat="1" ht="24">
      <c r="A58" s="41">
        <v>43</v>
      </c>
      <c r="B58" s="65" t="s">
        <v>48</v>
      </c>
      <c r="C58" s="43"/>
      <c r="D58" s="43"/>
      <c r="E58" s="43"/>
      <c r="F58" s="40"/>
    </row>
    <row r="59" spans="1:6" ht="24">
      <c r="A59" s="41">
        <v>431</v>
      </c>
      <c r="B59" s="65" t="s">
        <v>48</v>
      </c>
      <c r="C59" s="43"/>
      <c r="D59" s="43"/>
      <c r="E59" s="43"/>
      <c r="F59" s="40"/>
    </row>
    <row r="60" spans="1:6" s="11" customFormat="1" ht="15">
      <c r="A60" s="48" t="s">
        <v>271</v>
      </c>
      <c r="B60" s="45" t="s">
        <v>272</v>
      </c>
      <c r="C60" s="46"/>
      <c r="D60" s="46"/>
      <c r="E60" s="46"/>
      <c r="F60" s="47"/>
    </row>
    <row r="61" spans="1:6" ht="15">
      <c r="A61" s="48" t="s">
        <v>222</v>
      </c>
      <c r="B61" s="45" t="s">
        <v>223</v>
      </c>
      <c r="C61" s="46"/>
      <c r="D61" s="46"/>
      <c r="E61" s="46"/>
      <c r="F61" s="47"/>
    </row>
    <row r="62" spans="1:6" ht="15">
      <c r="A62" s="48" t="s">
        <v>181</v>
      </c>
      <c r="B62" s="45" t="s">
        <v>70</v>
      </c>
      <c r="C62" s="46"/>
      <c r="D62" s="46"/>
      <c r="E62" s="46"/>
      <c r="F62" s="47"/>
    </row>
    <row r="63" spans="1:6" ht="15">
      <c r="A63" s="44" t="s">
        <v>182</v>
      </c>
      <c r="B63" s="45" t="s">
        <v>71</v>
      </c>
      <c r="C63" s="46"/>
      <c r="D63" s="46"/>
      <c r="E63" s="46"/>
      <c r="F63" s="47"/>
    </row>
    <row r="64" spans="1:6" ht="15">
      <c r="A64" s="44" t="s">
        <v>183</v>
      </c>
      <c r="B64" s="45" t="s">
        <v>72</v>
      </c>
      <c r="C64" s="46"/>
      <c r="D64" s="46"/>
      <c r="E64" s="46"/>
      <c r="F64" s="47"/>
    </row>
    <row r="65" spans="1:6" ht="15">
      <c r="A65" s="44" t="s">
        <v>184</v>
      </c>
      <c r="B65" s="45" t="s">
        <v>73</v>
      </c>
      <c r="C65" s="46"/>
      <c r="D65" s="46"/>
      <c r="E65" s="46"/>
      <c r="F65" s="47"/>
    </row>
    <row r="66" spans="1:6" ht="15">
      <c r="A66" s="44" t="s">
        <v>273</v>
      </c>
      <c r="B66" s="45" t="s">
        <v>274</v>
      </c>
      <c r="C66" s="46"/>
      <c r="D66" s="46"/>
      <c r="E66" s="46"/>
      <c r="F66" s="47"/>
    </row>
    <row r="67" spans="1:6" s="1" customFormat="1" ht="15">
      <c r="A67" s="44" t="s">
        <v>185</v>
      </c>
      <c r="B67" s="45" t="s">
        <v>74</v>
      </c>
      <c r="C67" s="46"/>
      <c r="D67" s="46"/>
      <c r="E67" s="46"/>
      <c r="F67" s="47"/>
    </row>
    <row r="68" spans="1:6" ht="15">
      <c r="A68" s="44" t="s">
        <v>186</v>
      </c>
      <c r="B68" s="45" t="s">
        <v>75</v>
      </c>
      <c r="C68" s="46"/>
      <c r="D68" s="46"/>
      <c r="E68" s="46"/>
      <c r="F68" s="47"/>
    </row>
    <row r="69" spans="1:6" ht="15">
      <c r="A69" s="41">
        <v>432</v>
      </c>
      <c r="B69" s="42" t="s">
        <v>49</v>
      </c>
      <c r="C69" s="43"/>
      <c r="D69" s="43"/>
      <c r="E69" s="43"/>
      <c r="F69" s="40"/>
    </row>
    <row r="70" spans="1:6" ht="15">
      <c r="A70" s="44" t="s">
        <v>187</v>
      </c>
      <c r="B70" s="45" t="s">
        <v>76</v>
      </c>
      <c r="C70" s="46"/>
      <c r="D70" s="46"/>
      <c r="E70" s="46"/>
      <c r="F70" s="40"/>
    </row>
    <row r="71" spans="1:6" s="1" customFormat="1" ht="15">
      <c r="A71" s="44" t="s">
        <v>188</v>
      </c>
      <c r="B71" s="45" t="s">
        <v>77</v>
      </c>
      <c r="C71" s="46"/>
      <c r="D71" s="46"/>
      <c r="E71" s="46"/>
      <c r="F71" s="40"/>
    </row>
    <row r="72" spans="1:6" s="1" customFormat="1" ht="15">
      <c r="A72" s="44" t="s">
        <v>189</v>
      </c>
      <c r="B72" s="45" t="s">
        <v>78</v>
      </c>
      <c r="C72" s="46"/>
      <c r="D72" s="46"/>
      <c r="E72" s="46"/>
      <c r="F72" s="47"/>
    </row>
    <row r="73" spans="1:6" ht="15">
      <c r="A73" s="41" t="s">
        <v>200</v>
      </c>
      <c r="B73" s="42" t="s">
        <v>50</v>
      </c>
      <c r="C73" s="43"/>
      <c r="D73" s="43"/>
      <c r="E73" s="43"/>
      <c r="F73" s="40"/>
    </row>
    <row r="74" spans="1:6" ht="15">
      <c r="A74" s="41">
        <v>441</v>
      </c>
      <c r="B74" s="42" t="s">
        <v>50</v>
      </c>
      <c r="C74" s="43"/>
      <c r="D74" s="43"/>
      <c r="E74" s="43"/>
      <c r="F74" s="40"/>
    </row>
    <row r="75" spans="1:6" ht="15">
      <c r="A75" s="48" t="s">
        <v>275</v>
      </c>
      <c r="B75" s="45" t="s">
        <v>276</v>
      </c>
      <c r="C75" s="43"/>
      <c r="D75" s="43"/>
      <c r="E75" s="43"/>
      <c r="F75" s="40"/>
    </row>
    <row r="76" spans="1:6" ht="15">
      <c r="A76" s="44" t="s">
        <v>190</v>
      </c>
      <c r="B76" s="45" t="s">
        <v>51</v>
      </c>
      <c r="C76" s="46"/>
      <c r="D76" s="46"/>
      <c r="E76" s="46"/>
      <c r="F76" s="47"/>
    </row>
    <row r="77" spans="1:6" ht="15">
      <c r="A77" s="44" t="s">
        <v>191</v>
      </c>
      <c r="B77" s="45" t="s">
        <v>52</v>
      </c>
      <c r="C77" s="46"/>
      <c r="D77" s="46"/>
      <c r="E77" s="46"/>
      <c r="F77" s="47"/>
    </row>
    <row r="78" spans="1:6" ht="15">
      <c r="A78" s="44" t="s">
        <v>192</v>
      </c>
      <c r="B78" s="45" t="s">
        <v>53</v>
      </c>
      <c r="C78" s="46"/>
      <c r="D78" s="46"/>
      <c r="E78" s="46"/>
      <c r="F78" s="40"/>
    </row>
    <row r="79" spans="1:6" ht="15">
      <c r="A79" s="44" t="s">
        <v>193</v>
      </c>
      <c r="B79" s="45" t="s">
        <v>54</v>
      </c>
      <c r="C79" s="46"/>
      <c r="D79" s="46"/>
      <c r="E79" s="46"/>
      <c r="F79" s="47"/>
    </row>
    <row r="80" spans="1:6" s="1" customFormat="1" ht="15">
      <c r="A80" s="44" t="s">
        <v>194</v>
      </c>
      <c r="B80" s="45" t="s">
        <v>55</v>
      </c>
      <c r="C80" s="46"/>
      <c r="D80" s="46"/>
      <c r="E80" s="46"/>
      <c r="F80" s="47"/>
    </row>
    <row r="81" spans="1:6" s="1" customFormat="1" ht="15">
      <c r="A81" s="44" t="s">
        <v>195</v>
      </c>
      <c r="B81" s="45" t="s">
        <v>56</v>
      </c>
      <c r="C81" s="46"/>
      <c r="D81" s="46"/>
      <c r="E81" s="46"/>
      <c r="F81" s="47"/>
    </row>
    <row r="82" spans="1:6" s="1" customFormat="1" ht="15">
      <c r="A82" s="41" t="s">
        <v>201</v>
      </c>
      <c r="B82" s="42" t="s">
        <v>57</v>
      </c>
      <c r="C82" s="43"/>
      <c r="D82" s="43"/>
      <c r="E82" s="43"/>
      <c r="F82" s="40"/>
    </row>
    <row r="83" spans="1:6" s="1" customFormat="1" ht="15">
      <c r="A83" s="41">
        <v>451</v>
      </c>
      <c r="B83" s="42" t="s">
        <v>57</v>
      </c>
      <c r="C83" s="43"/>
      <c r="D83" s="43"/>
      <c r="E83" s="43"/>
      <c r="F83" s="40"/>
    </row>
    <row r="84" spans="1:6" s="1" customFormat="1" ht="15">
      <c r="A84" s="44" t="s">
        <v>215</v>
      </c>
      <c r="B84" s="45" t="s">
        <v>218</v>
      </c>
      <c r="C84" s="43"/>
      <c r="D84" s="43"/>
      <c r="E84" s="43"/>
      <c r="F84" s="40"/>
    </row>
    <row r="85" spans="1:6" s="1" customFormat="1" ht="15">
      <c r="A85" s="44" t="s">
        <v>216</v>
      </c>
      <c r="B85" s="45" t="s">
        <v>219</v>
      </c>
      <c r="C85" s="43"/>
      <c r="D85" s="43"/>
      <c r="E85" s="43"/>
      <c r="F85" s="40"/>
    </row>
    <row r="86" spans="1:6" s="1" customFormat="1" ht="15">
      <c r="A86" s="44" t="s">
        <v>217</v>
      </c>
      <c r="B86" s="45" t="s">
        <v>220</v>
      </c>
      <c r="C86" s="43"/>
      <c r="D86" s="43"/>
      <c r="E86" s="43"/>
      <c r="F86" s="40"/>
    </row>
    <row r="87" spans="1:6" ht="15">
      <c r="A87" s="41" t="s">
        <v>202</v>
      </c>
      <c r="B87" s="42" t="s">
        <v>58</v>
      </c>
      <c r="C87" s="43"/>
      <c r="D87" s="43"/>
      <c r="E87" s="43"/>
      <c r="F87" s="40"/>
    </row>
    <row r="88" spans="1:6" ht="15">
      <c r="A88" s="41">
        <v>461</v>
      </c>
      <c r="B88" s="42" t="s">
        <v>59</v>
      </c>
      <c r="C88" s="43"/>
      <c r="D88" s="43"/>
      <c r="E88" s="43"/>
      <c r="F88" s="40"/>
    </row>
    <row r="89" spans="1:6" s="1" customFormat="1" ht="15">
      <c r="A89" s="44" t="s">
        <v>196</v>
      </c>
      <c r="B89" s="45" t="s">
        <v>60</v>
      </c>
      <c r="C89" s="46"/>
      <c r="D89" s="46"/>
      <c r="E89" s="46"/>
      <c r="F89" s="47"/>
    </row>
    <row r="90" spans="1:6" ht="15">
      <c r="A90" s="44" t="s">
        <v>197</v>
      </c>
      <c r="B90" s="45" t="s">
        <v>61</v>
      </c>
      <c r="C90" s="46"/>
      <c r="D90" s="46"/>
      <c r="E90" s="46"/>
      <c r="F90" s="40"/>
    </row>
    <row r="91" spans="1:6" ht="15">
      <c r="A91" s="41">
        <v>462</v>
      </c>
      <c r="B91" s="42" t="s">
        <v>62</v>
      </c>
      <c r="C91" s="43"/>
      <c r="D91" s="43"/>
      <c r="E91" s="43"/>
      <c r="F91" s="40"/>
    </row>
    <row r="92" spans="1:6" s="1" customFormat="1" ht="15">
      <c r="A92" s="44" t="s">
        <v>198</v>
      </c>
      <c r="B92" s="45" t="s">
        <v>63</v>
      </c>
      <c r="C92" s="46"/>
      <c r="D92" s="46"/>
      <c r="E92" s="46"/>
      <c r="F92" s="40"/>
    </row>
    <row r="93" spans="1:6" s="1" customFormat="1" ht="15">
      <c r="A93" s="44" t="s">
        <v>199</v>
      </c>
      <c r="B93" s="45" t="s">
        <v>64</v>
      </c>
      <c r="C93" s="46"/>
      <c r="D93" s="46"/>
      <c r="E93" s="46"/>
      <c r="F93" s="40"/>
    </row>
    <row r="94" spans="1:6" s="1" customFormat="1" ht="15" hidden="1">
      <c r="A94" s="41">
        <v>463</v>
      </c>
      <c r="B94" s="42" t="s">
        <v>65</v>
      </c>
      <c r="C94" s="43"/>
      <c r="D94" s="43"/>
      <c r="E94" s="43"/>
      <c r="F94" s="40"/>
    </row>
    <row r="95" spans="1:6" s="1" customFormat="1" ht="15" hidden="1">
      <c r="A95" s="44" t="s">
        <v>221</v>
      </c>
      <c r="B95" s="45" t="s">
        <v>65</v>
      </c>
      <c r="C95" s="43"/>
      <c r="D95" s="43"/>
      <c r="E95" s="43"/>
      <c r="F95" s="40"/>
    </row>
    <row r="96" spans="1:6" s="1" customFormat="1" ht="15" hidden="1">
      <c r="A96" s="41"/>
      <c r="B96" s="42"/>
      <c r="C96" s="43"/>
      <c r="D96" s="43"/>
      <c r="E96" s="43"/>
      <c r="F96" s="40"/>
    </row>
    <row r="97" spans="1:6" s="1" customFormat="1" ht="15">
      <c r="A97" s="41">
        <v>463</v>
      </c>
      <c r="B97" s="42" t="s">
        <v>65</v>
      </c>
      <c r="C97" s="43"/>
      <c r="D97" s="43"/>
      <c r="E97" s="43"/>
      <c r="F97" s="40"/>
    </row>
    <row r="98" spans="1:6" ht="15">
      <c r="A98" s="48" t="s">
        <v>221</v>
      </c>
      <c r="B98" s="45" t="s">
        <v>65</v>
      </c>
      <c r="C98" s="46"/>
      <c r="D98" s="46"/>
      <c r="E98" s="46"/>
      <c r="F98" s="47"/>
    </row>
    <row r="99" spans="1:6" ht="15">
      <c r="A99" s="41" t="s">
        <v>203</v>
      </c>
      <c r="B99" s="42" t="s">
        <v>66</v>
      </c>
      <c r="C99" s="43"/>
      <c r="D99" s="43"/>
      <c r="E99" s="43"/>
      <c r="F99" s="40"/>
    </row>
    <row r="100" spans="1:6" ht="15">
      <c r="A100" s="49">
        <v>471</v>
      </c>
      <c r="B100" s="45" t="s">
        <v>67</v>
      </c>
      <c r="C100" s="46"/>
      <c r="D100" s="46"/>
      <c r="E100" s="46"/>
      <c r="F100" s="47"/>
    </row>
    <row r="101" spans="1:6" ht="15">
      <c r="A101" s="49">
        <v>472</v>
      </c>
      <c r="B101" s="45" t="s">
        <v>68</v>
      </c>
      <c r="C101" s="46"/>
      <c r="D101" s="46"/>
      <c r="E101" s="46"/>
      <c r="F101" s="47"/>
    </row>
    <row r="102" spans="1:6" ht="15.75" thickBot="1">
      <c r="A102" s="50">
        <v>473</v>
      </c>
      <c r="B102" s="51" t="s">
        <v>69</v>
      </c>
      <c r="C102" s="52"/>
      <c r="D102" s="52"/>
      <c r="E102" s="52"/>
      <c r="F102" s="53"/>
    </row>
    <row r="103" spans="1:6" ht="15.75" thickTop="1">
      <c r="A103" s="54"/>
      <c r="B103" s="55" t="s">
        <v>204</v>
      </c>
      <c r="C103" s="56"/>
      <c r="D103" s="56"/>
      <c r="E103" s="56"/>
      <c r="F103" s="40"/>
    </row>
  </sheetData>
  <sheetProtection/>
  <mergeCells count="2">
    <mergeCell ref="E2:F2"/>
    <mergeCell ref="A4:F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G26"/>
  <sheetViews>
    <sheetView zoomScalePageLayoutView="0" workbookViewId="0" topLeftCell="B7">
      <selection activeCell="D5" sqref="D5"/>
    </sheetView>
  </sheetViews>
  <sheetFormatPr defaultColWidth="9.140625" defaultRowHeight="15"/>
  <cols>
    <col min="1" max="1" width="9.140625" style="0" hidden="1" customWidth="1"/>
    <col min="2" max="2" width="8.421875" style="0" customWidth="1"/>
    <col min="3" max="3" width="46.421875" style="0" customWidth="1"/>
    <col min="4" max="5" width="17.57421875" style="0" customWidth="1"/>
    <col min="6" max="6" width="15.7109375" style="0" customWidth="1"/>
    <col min="7" max="7" width="16.00390625" style="0" customWidth="1"/>
  </cols>
  <sheetData>
    <row r="1" spans="2:5" ht="15">
      <c r="B1" s="21"/>
      <c r="C1" s="21"/>
      <c r="D1" s="21"/>
      <c r="E1" s="66" t="s">
        <v>225</v>
      </c>
    </row>
    <row r="2" spans="2:5" ht="15">
      <c r="B2" s="21"/>
      <c r="C2" s="21"/>
      <c r="D2" s="21"/>
      <c r="E2" s="21"/>
    </row>
    <row r="3" spans="2:5" ht="60">
      <c r="B3" s="67" t="s">
        <v>0</v>
      </c>
      <c r="C3" s="68" t="s">
        <v>226</v>
      </c>
      <c r="D3" s="69" t="s">
        <v>351</v>
      </c>
      <c r="E3" s="69" t="s">
        <v>352</v>
      </c>
    </row>
    <row r="4" spans="2:5" ht="15">
      <c r="B4" s="66" t="s">
        <v>2</v>
      </c>
      <c r="C4" s="70" t="s">
        <v>227</v>
      </c>
      <c r="D4" s="71">
        <f>D5+D6+D7</f>
        <v>2373528.29</v>
      </c>
      <c r="E4" s="71"/>
    </row>
    <row r="5" spans="2:5" ht="15">
      <c r="B5" s="72"/>
      <c r="C5" s="73" t="s">
        <v>228</v>
      </c>
      <c r="D5" s="121">
        <v>2326190.14</v>
      </c>
      <c r="E5" s="74"/>
    </row>
    <row r="6" spans="2:5" ht="15">
      <c r="B6" s="72"/>
      <c r="C6" s="73" t="s">
        <v>229</v>
      </c>
      <c r="D6" s="121">
        <v>24591.6</v>
      </c>
      <c r="E6" s="74"/>
    </row>
    <row r="7" spans="2:5" ht="15">
      <c r="B7" s="72"/>
      <c r="C7" s="73" t="s">
        <v>230</v>
      </c>
      <c r="D7" s="121">
        <v>22746.55</v>
      </c>
      <c r="E7" s="74"/>
    </row>
    <row r="8" spans="2:5" ht="15">
      <c r="B8" s="66" t="s">
        <v>200</v>
      </c>
      <c r="C8" s="70" t="s">
        <v>231</v>
      </c>
      <c r="D8" s="75"/>
      <c r="E8" s="75"/>
    </row>
    <row r="9" spans="2:5" ht="15">
      <c r="B9" s="66" t="s">
        <v>201</v>
      </c>
      <c r="C9" s="76" t="s">
        <v>232</v>
      </c>
      <c r="D9" s="77">
        <v>527151.97</v>
      </c>
      <c r="E9" s="75"/>
    </row>
    <row r="10" spans="2:5" ht="15">
      <c r="B10" s="66" t="s">
        <v>202</v>
      </c>
      <c r="C10" s="70" t="s">
        <v>233</v>
      </c>
      <c r="D10" s="77">
        <v>3854.75</v>
      </c>
      <c r="E10" s="75"/>
    </row>
    <row r="11" spans="2:5" ht="15">
      <c r="B11" s="66" t="s">
        <v>203</v>
      </c>
      <c r="C11" s="70" t="s">
        <v>234</v>
      </c>
      <c r="D11" s="71">
        <f>D12+D13</f>
        <v>4637296.7700000005</v>
      </c>
      <c r="E11" s="75"/>
    </row>
    <row r="12" spans="2:5" ht="15">
      <c r="B12" s="66" t="s">
        <v>235</v>
      </c>
      <c r="C12" s="70" t="s">
        <v>236</v>
      </c>
      <c r="D12" s="121">
        <v>3856855.68</v>
      </c>
      <c r="E12" s="75"/>
    </row>
    <row r="13" spans="2:5" ht="15">
      <c r="B13" s="66" t="s">
        <v>237</v>
      </c>
      <c r="C13" s="70" t="s">
        <v>238</v>
      </c>
      <c r="D13" s="121">
        <v>780441.09</v>
      </c>
      <c r="E13" s="75"/>
    </row>
    <row r="14" spans="2:5" ht="15">
      <c r="B14" s="66" t="s">
        <v>239</v>
      </c>
      <c r="C14" s="70" t="s">
        <v>264</v>
      </c>
      <c r="D14" s="110">
        <v>0</v>
      </c>
      <c r="E14" s="75"/>
    </row>
    <row r="15" spans="2:5" ht="15">
      <c r="B15" s="66" t="s">
        <v>277</v>
      </c>
      <c r="C15" s="70" t="s">
        <v>240</v>
      </c>
      <c r="D15" s="75"/>
      <c r="E15" s="75"/>
    </row>
    <row r="16" spans="2:5" ht="15">
      <c r="B16" s="136" t="s">
        <v>278</v>
      </c>
      <c r="C16" s="136"/>
      <c r="D16" s="71">
        <f>D4+D9+D10+D11+D14</f>
        <v>7541831.78</v>
      </c>
      <c r="E16" s="71"/>
    </row>
    <row r="19" spans="3:7" ht="15">
      <c r="C19" s="137" t="s">
        <v>344</v>
      </c>
      <c r="D19" s="137" t="s">
        <v>345</v>
      </c>
      <c r="E19" s="137" t="s">
        <v>353</v>
      </c>
      <c r="F19" s="137" t="s">
        <v>354</v>
      </c>
      <c r="G19" s="137" t="s">
        <v>355</v>
      </c>
    </row>
    <row r="20" spans="3:7" ht="15">
      <c r="C20" s="138"/>
      <c r="D20" s="138"/>
      <c r="E20" s="138"/>
      <c r="F20" s="138"/>
      <c r="G20" s="138"/>
    </row>
    <row r="21" spans="3:7" ht="15">
      <c r="C21" s="138"/>
      <c r="D21" s="138"/>
      <c r="E21" s="138"/>
      <c r="F21" s="138"/>
      <c r="G21" s="138"/>
    </row>
    <row r="22" spans="3:7" ht="15">
      <c r="C22" s="138"/>
      <c r="D22" s="138"/>
      <c r="E22" s="138"/>
      <c r="F22" s="138"/>
      <c r="G22" s="138"/>
    </row>
    <row r="23" spans="3:7" ht="15">
      <c r="C23" s="138"/>
      <c r="D23" s="138"/>
      <c r="E23" s="138"/>
      <c r="F23" s="138"/>
      <c r="G23" s="138"/>
    </row>
    <row r="24" spans="3:7" ht="15">
      <c r="C24" s="138"/>
      <c r="D24" s="138"/>
      <c r="E24" s="138"/>
      <c r="F24" s="138"/>
      <c r="G24" s="138"/>
    </row>
    <row r="25" spans="3:7" ht="15">
      <c r="C25" s="138"/>
      <c r="D25" s="139"/>
      <c r="E25" s="139"/>
      <c r="F25" s="139"/>
      <c r="G25" s="139"/>
    </row>
    <row r="26" spans="3:7" ht="15">
      <c r="C26" s="139"/>
      <c r="D26" s="120">
        <v>1391270.37</v>
      </c>
      <c r="E26" s="120">
        <v>222603.24</v>
      </c>
      <c r="F26" s="120">
        <v>222603.24</v>
      </c>
      <c r="G26" s="120">
        <f>E26-F26</f>
        <v>0</v>
      </c>
    </row>
  </sheetData>
  <sheetProtection/>
  <mergeCells count="6">
    <mergeCell ref="B16:C16"/>
    <mergeCell ref="C19:C26"/>
    <mergeCell ref="D19:D25"/>
    <mergeCell ref="E19:E25"/>
    <mergeCell ref="F19:F25"/>
    <mergeCell ref="G19:G2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C3" sqref="C3:F3"/>
    </sheetView>
  </sheetViews>
  <sheetFormatPr defaultColWidth="9.140625" defaultRowHeight="15"/>
  <cols>
    <col min="1" max="1" width="7.8515625" style="0" customWidth="1"/>
    <col min="2" max="2" width="21.57421875" style="0" customWidth="1"/>
    <col min="3" max="4" width="11.28125" style="0" bestFit="1" customWidth="1"/>
    <col min="5" max="6" width="11.28125" style="0" customWidth="1"/>
    <col min="7" max="7" width="9.28125" style="0" customWidth="1"/>
    <col min="8" max="8" width="11.7109375" style="0" customWidth="1"/>
    <col min="9" max="9" width="11.140625" style="0" customWidth="1"/>
    <col min="10" max="10" width="9.421875" style="0" customWidth="1"/>
  </cols>
  <sheetData>
    <row r="1" spans="1:11" ht="15">
      <c r="A1" s="98"/>
      <c r="B1" s="98"/>
      <c r="C1" s="98"/>
      <c r="D1" s="98"/>
      <c r="E1" s="98"/>
      <c r="F1" s="98"/>
      <c r="G1" s="99"/>
      <c r="H1" s="99"/>
      <c r="I1" s="162" t="s">
        <v>241</v>
      </c>
      <c r="J1" s="163"/>
      <c r="K1" s="9"/>
    </row>
    <row r="2" spans="1:11" ht="15.75" thickBot="1">
      <c r="A2" s="98"/>
      <c r="B2" s="98"/>
      <c r="C2" s="100"/>
      <c r="D2" s="100"/>
      <c r="E2" s="100"/>
      <c r="F2" s="100"/>
      <c r="G2" s="99"/>
      <c r="H2" s="99"/>
      <c r="I2" s="100"/>
      <c r="J2" s="99"/>
      <c r="K2" s="9"/>
    </row>
    <row r="3" spans="1:11" ht="27.75" customHeight="1">
      <c r="A3" s="164" t="s">
        <v>0</v>
      </c>
      <c r="B3" s="166" t="s">
        <v>242</v>
      </c>
      <c r="C3" s="168" t="s">
        <v>350</v>
      </c>
      <c r="D3" s="169"/>
      <c r="E3" s="169"/>
      <c r="F3" s="170"/>
      <c r="G3" s="168" t="s">
        <v>279</v>
      </c>
      <c r="H3" s="169"/>
      <c r="I3" s="169"/>
      <c r="J3" s="170"/>
      <c r="K3" s="9"/>
    </row>
    <row r="4" spans="1:11" ht="48.75" thickBot="1">
      <c r="A4" s="165"/>
      <c r="B4" s="167"/>
      <c r="C4" s="78" t="s">
        <v>243</v>
      </c>
      <c r="D4" s="79" t="s">
        <v>244</v>
      </c>
      <c r="E4" s="79" t="s">
        <v>245</v>
      </c>
      <c r="F4" s="80" t="s">
        <v>246</v>
      </c>
      <c r="G4" s="81" t="s">
        <v>243</v>
      </c>
      <c r="H4" s="79" t="s">
        <v>244</v>
      </c>
      <c r="I4" s="79" t="s">
        <v>245</v>
      </c>
      <c r="J4" s="82" t="s">
        <v>246</v>
      </c>
      <c r="K4" s="9"/>
    </row>
    <row r="5" spans="1:11" ht="16.5" thickBot="1" thickTop="1">
      <c r="A5" s="14" t="s">
        <v>2</v>
      </c>
      <c r="B5" s="83" t="s">
        <v>247</v>
      </c>
      <c r="C5" s="84">
        <f>C8</f>
        <v>5500000</v>
      </c>
      <c r="D5" s="84">
        <f>D8</f>
        <v>5500000</v>
      </c>
      <c r="E5" s="84">
        <f>D5-F5</f>
        <v>2901698.45</v>
      </c>
      <c r="F5" s="84">
        <v>2598301.55</v>
      </c>
      <c r="G5" s="85"/>
      <c r="H5" s="84"/>
      <c r="I5" s="84"/>
      <c r="J5" s="86"/>
      <c r="K5" s="9"/>
    </row>
    <row r="6" spans="1:11" ht="15.75" thickTop="1">
      <c r="A6" s="15">
        <v>1</v>
      </c>
      <c r="B6" s="87" t="s">
        <v>248</v>
      </c>
      <c r="C6" s="84"/>
      <c r="D6" s="88"/>
      <c r="E6" s="88"/>
      <c r="F6" s="84"/>
      <c r="G6" s="89"/>
      <c r="H6" s="88"/>
      <c r="I6" s="88"/>
      <c r="J6" s="90"/>
      <c r="K6" s="9"/>
    </row>
    <row r="7" spans="1:11" ht="15.75" thickBot="1">
      <c r="A7" s="16" t="s">
        <v>249</v>
      </c>
      <c r="B7" s="91" t="s">
        <v>250</v>
      </c>
      <c r="C7" s="92"/>
      <c r="D7" s="92"/>
      <c r="E7" s="92"/>
      <c r="F7" s="92"/>
      <c r="G7" s="93"/>
      <c r="H7" s="92"/>
      <c r="I7" s="92"/>
      <c r="J7" s="94"/>
      <c r="K7" s="9"/>
    </row>
    <row r="8" spans="1:11" ht="15.75" thickTop="1">
      <c r="A8" s="16" t="s">
        <v>251</v>
      </c>
      <c r="B8" s="91" t="s">
        <v>252</v>
      </c>
      <c r="C8" s="84">
        <v>5500000</v>
      </c>
      <c r="D8" s="84">
        <v>5500000</v>
      </c>
      <c r="E8" s="119">
        <f>D8-F8</f>
        <v>2901698.45</v>
      </c>
      <c r="F8" s="84">
        <v>2598301.55</v>
      </c>
      <c r="G8" s="93"/>
      <c r="H8" s="92"/>
      <c r="I8" s="92"/>
      <c r="J8" s="94"/>
      <c r="K8" s="9"/>
    </row>
    <row r="9" spans="1:11" ht="15">
      <c r="A9" s="15">
        <v>2</v>
      </c>
      <c r="B9" s="87" t="s">
        <v>253</v>
      </c>
      <c r="C9" s="88"/>
      <c r="D9" s="88"/>
      <c r="E9" s="88"/>
      <c r="F9" s="88"/>
      <c r="G9" s="112"/>
      <c r="H9" s="88"/>
      <c r="I9" s="88"/>
      <c r="J9" s="90"/>
      <c r="K9" s="9"/>
    </row>
    <row r="10" spans="1:11" ht="15">
      <c r="A10" s="17" t="s">
        <v>200</v>
      </c>
      <c r="B10" s="87" t="s">
        <v>254</v>
      </c>
      <c r="C10" s="88">
        <f>C12</f>
        <v>1258554.13</v>
      </c>
      <c r="D10" s="88">
        <f>D12</f>
        <v>1258554.13</v>
      </c>
      <c r="E10" s="88">
        <f>D10-F10</f>
        <v>0</v>
      </c>
      <c r="F10" s="88">
        <f>F12</f>
        <v>1258554.13</v>
      </c>
      <c r="G10" s="89"/>
      <c r="H10" s="88"/>
      <c r="I10" s="88"/>
      <c r="J10" s="90"/>
      <c r="K10" s="9"/>
    </row>
    <row r="11" spans="1:11" ht="15">
      <c r="A11" s="15">
        <v>1</v>
      </c>
      <c r="B11" s="87" t="s">
        <v>255</v>
      </c>
      <c r="C11" s="88"/>
      <c r="D11" s="88"/>
      <c r="E11" s="88"/>
      <c r="F11" s="88"/>
      <c r="G11" s="89"/>
      <c r="H11" s="88"/>
      <c r="I11" s="88"/>
      <c r="J11" s="90"/>
      <c r="K11" s="9"/>
    </row>
    <row r="12" spans="1:11" ht="15">
      <c r="A12" s="16" t="s">
        <v>249</v>
      </c>
      <c r="B12" s="91" t="s">
        <v>250</v>
      </c>
      <c r="C12" s="119">
        <v>1258554.13</v>
      </c>
      <c r="D12" s="119">
        <v>1258554.13</v>
      </c>
      <c r="E12" s="119">
        <f>D12-F12</f>
        <v>0</v>
      </c>
      <c r="F12" s="119">
        <v>1258554.13</v>
      </c>
      <c r="G12" s="93"/>
      <c r="H12" s="92"/>
      <c r="I12" s="92"/>
      <c r="J12" s="94"/>
      <c r="K12" s="9"/>
    </row>
    <row r="13" spans="1:11" ht="15">
      <c r="A13" s="16" t="s">
        <v>251</v>
      </c>
      <c r="B13" s="91" t="s">
        <v>252</v>
      </c>
      <c r="C13" s="92"/>
      <c r="D13" s="92"/>
      <c r="E13" s="92"/>
      <c r="F13" s="92"/>
      <c r="G13" s="93"/>
      <c r="H13" s="92"/>
      <c r="I13" s="92"/>
      <c r="J13" s="94"/>
      <c r="K13" s="9"/>
    </row>
    <row r="14" spans="1:11" ht="15.75" thickBot="1">
      <c r="A14" s="15">
        <v>2</v>
      </c>
      <c r="B14" s="87" t="s">
        <v>253</v>
      </c>
      <c r="C14" s="88"/>
      <c r="D14" s="88"/>
      <c r="E14" s="88"/>
      <c r="F14" s="88"/>
      <c r="G14" s="89"/>
      <c r="H14" s="88"/>
      <c r="I14" s="88"/>
      <c r="J14" s="90"/>
      <c r="K14" s="9"/>
    </row>
    <row r="15" spans="1:11" ht="16.5" thickBot="1" thickTop="1">
      <c r="A15" s="174" t="s">
        <v>256</v>
      </c>
      <c r="B15" s="175"/>
      <c r="C15" s="95">
        <f>C5+C10</f>
        <v>6758554.13</v>
      </c>
      <c r="D15" s="95">
        <f>D5+D10</f>
        <v>6758554.13</v>
      </c>
      <c r="E15" s="95">
        <f>D15-F15</f>
        <v>2901698.45</v>
      </c>
      <c r="F15" s="95">
        <f>F5+F10</f>
        <v>3856855.6799999997</v>
      </c>
      <c r="G15" s="96"/>
      <c r="H15" s="95"/>
      <c r="I15" s="95"/>
      <c r="J15" s="97"/>
      <c r="K15" s="9"/>
    </row>
    <row r="16" spans="1:11" ht="15.75" thickTop="1">
      <c r="A16" s="14" t="s">
        <v>201</v>
      </c>
      <c r="B16" s="83" t="s">
        <v>257</v>
      </c>
      <c r="C16" s="84"/>
      <c r="D16" s="84"/>
      <c r="E16" s="84"/>
      <c r="F16" s="84"/>
      <c r="G16" s="85"/>
      <c r="H16" s="84"/>
      <c r="I16" s="84"/>
      <c r="J16" s="86"/>
      <c r="K16" s="9"/>
    </row>
    <row r="17" spans="1:11" ht="15.75" thickBot="1">
      <c r="A17" s="17" t="s">
        <v>202</v>
      </c>
      <c r="B17" s="87" t="s">
        <v>258</v>
      </c>
      <c r="C17" s="88"/>
      <c r="D17" s="88"/>
      <c r="E17" s="88"/>
      <c r="F17" s="88"/>
      <c r="G17" s="89"/>
      <c r="H17" s="88"/>
      <c r="I17" s="88"/>
      <c r="J17" s="90"/>
      <c r="K17" s="9"/>
    </row>
    <row r="18" spans="1:11" ht="16.5" thickBot="1" thickTop="1">
      <c r="A18" s="176" t="s">
        <v>259</v>
      </c>
      <c r="B18" s="177"/>
      <c r="C18" s="95"/>
      <c r="D18" s="95"/>
      <c r="E18" s="95"/>
      <c r="F18" s="95"/>
      <c r="G18" s="96"/>
      <c r="H18" s="95"/>
      <c r="I18" s="95"/>
      <c r="J18" s="97"/>
      <c r="K18" s="9"/>
    </row>
    <row r="19" spans="1:11" ht="1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ht="1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15">
      <c r="A21" s="171" t="s">
        <v>337</v>
      </c>
      <c r="B21" s="172"/>
      <c r="C21" s="172"/>
      <c r="D21" s="172"/>
      <c r="E21" s="172"/>
      <c r="F21" s="172"/>
      <c r="G21" s="172"/>
      <c r="H21" s="172"/>
      <c r="I21" s="172"/>
      <c r="J21" s="173"/>
      <c r="K21" s="9"/>
    </row>
    <row r="22" spans="1:11" ht="15">
      <c r="A22" s="145" t="s">
        <v>338</v>
      </c>
      <c r="B22" s="155"/>
      <c r="C22" s="155"/>
      <c r="D22" s="146"/>
      <c r="E22" s="143" t="s">
        <v>341</v>
      </c>
      <c r="F22" s="144"/>
      <c r="G22" s="145" t="s">
        <v>343</v>
      </c>
      <c r="H22" s="146"/>
      <c r="I22" s="143" t="s">
        <v>342</v>
      </c>
      <c r="J22" s="144"/>
      <c r="K22" s="9"/>
    </row>
    <row r="23" spans="1:11" ht="15">
      <c r="A23" s="145" t="s">
        <v>339</v>
      </c>
      <c r="B23" s="155"/>
      <c r="C23" s="155"/>
      <c r="D23" s="146"/>
      <c r="E23" s="147">
        <v>0</v>
      </c>
      <c r="F23" s="148"/>
      <c r="G23" s="147">
        <v>0</v>
      </c>
      <c r="H23" s="148"/>
      <c r="I23" s="147">
        <v>0</v>
      </c>
      <c r="J23" s="148"/>
      <c r="K23" s="9"/>
    </row>
    <row r="24" spans="1:11" ht="15">
      <c r="A24" s="156" t="s">
        <v>340</v>
      </c>
      <c r="B24" s="157"/>
      <c r="C24" s="157"/>
      <c r="D24" s="158"/>
      <c r="E24" s="149">
        <v>0</v>
      </c>
      <c r="F24" s="150"/>
      <c r="G24" s="149">
        <v>0</v>
      </c>
      <c r="H24" s="150"/>
      <c r="I24" s="149">
        <v>0</v>
      </c>
      <c r="J24" s="150"/>
      <c r="K24" s="9"/>
    </row>
    <row r="25" spans="1:11" ht="15">
      <c r="A25" s="159"/>
      <c r="B25" s="160"/>
      <c r="C25" s="160"/>
      <c r="D25" s="161"/>
      <c r="E25" s="151"/>
      <c r="F25" s="152"/>
      <c r="G25" s="151"/>
      <c r="H25" s="152"/>
      <c r="I25" s="151"/>
      <c r="J25" s="152"/>
      <c r="K25" s="9"/>
    </row>
    <row r="26" spans="1:11" ht="15">
      <c r="A26" s="145" t="s">
        <v>338</v>
      </c>
      <c r="B26" s="155"/>
      <c r="C26" s="155"/>
      <c r="D26" s="146"/>
      <c r="E26" s="147">
        <v>0</v>
      </c>
      <c r="F26" s="148"/>
      <c r="G26" s="147">
        <v>0</v>
      </c>
      <c r="H26" s="148"/>
      <c r="I26" s="147">
        <v>0</v>
      </c>
      <c r="J26" s="148"/>
      <c r="K26" s="9"/>
    </row>
    <row r="27" spans="1:10" ht="15">
      <c r="A27" s="140" t="s">
        <v>302</v>
      </c>
      <c r="B27" s="141"/>
      <c r="C27" s="141"/>
      <c r="D27" s="142"/>
      <c r="E27" s="153">
        <f>E23+E24+E26</f>
        <v>0</v>
      </c>
      <c r="F27" s="154"/>
      <c r="G27" s="153">
        <f>G23+G24+G26</f>
        <v>0</v>
      </c>
      <c r="H27" s="154"/>
      <c r="I27" s="153">
        <f>I23+I24+I26</f>
        <v>0</v>
      </c>
      <c r="J27" s="154"/>
    </row>
  </sheetData>
  <sheetProtection/>
  <mergeCells count="28">
    <mergeCell ref="I1:J1"/>
    <mergeCell ref="A3:A4"/>
    <mergeCell ref="B3:B4"/>
    <mergeCell ref="C3:F3"/>
    <mergeCell ref="G3:J3"/>
    <mergeCell ref="A21:J21"/>
    <mergeCell ref="A15:B15"/>
    <mergeCell ref="A18:B18"/>
    <mergeCell ref="I23:J23"/>
    <mergeCell ref="G23:H23"/>
    <mergeCell ref="E27:F27"/>
    <mergeCell ref="G24:H25"/>
    <mergeCell ref="A22:D22"/>
    <mergeCell ref="A23:D23"/>
    <mergeCell ref="A24:D25"/>
    <mergeCell ref="A26:D26"/>
    <mergeCell ref="E24:F25"/>
    <mergeCell ref="E26:F26"/>
    <mergeCell ref="A27:D27"/>
    <mergeCell ref="E22:F22"/>
    <mergeCell ref="G22:H22"/>
    <mergeCell ref="I22:J22"/>
    <mergeCell ref="E23:F23"/>
    <mergeCell ref="I24:J25"/>
    <mergeCell ref="I26:J26"/>
    <mergeCell ref="I27:J27"/>
    <mergeCell ref="G26:H26"/>
    <mergeCell ref="G27:H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F16"/>
  <sheetViews>
    <sheetView zoomScalePageLayoutView="0" workbookViewId="0" topLeftCell="A1">
      <selection activeCell="H12" sqref="H12"/>
    </sheetView>
  </sheetViews>
  <sheetFormatPr defaultColWidth="9.140625" defaultRowHeight="15"/>
  <cols>
    <col min="3" max="3" width="30.57421875" style="0" customWidth="1"/>
    <col min="4" max="4" width="11.8515625" style="0" customWidth="1"/>
    <col min="5" max="5" width="11.140625" style="0" customWidth="1"/>
    <col min="6" max="6" width="15.140625" style="0" customWidth="1"/>
  </cols>
  <sheetData>
    <row r="1" ht="15.75" thickBot="1"/>
    <row r="2" spans="2:6" ht="15.75" thickBot="1">
      <c r="B2" s="57"/>
      <c r="C2" s="57"/>
      <c r="D2" s="57"/>
      <c r="E2" s="57"/>
      <c r="F2" s="101" t="s">
        <v>321</v>
      </c>
    </row>
    <row r="3" spans="2:6" ht="15">
      <c r="B3" s="57"/>
      <c r="C3" s="57"/>
      <c r="D3" s="57"/>
      <c r="E3" s="57"/>
      <c r="F3" s="57"/>
    </row>
    <row r="4" spans="2:6" ht="30" customHeight="1">
      <c r="B4" s="61"/>
      <c r="C4" s="61"/>
      <c r="D4" s="102" t="s">
        <v>269</v>
      </c>
      <c r="E4" s="102" t="s">
        <v>300</v>
      </c>
      <c r="F4" s="102" t="s">
        <v>301</v>
      </c>
    </row>
    <row r="5" spans="2:6" ht="15">
      <c r="B5" s="103" t="s">
        <v>280</v>
      </c>
      <c r="C5" s="61" t="s">
        <v>281</v>
      </c>
      <c r="D5" s="61"/>
      <c r="E5" s="61"/>
      <c r="F5" s="107"/>
    </row>
    <row r="6" spans="2:6" ht="15">
      <c r="B6" s="103" t="s">
        <v>283</v>
      </c>
      <c r="C6" s="61" t="s">
        <v>282</v>
      </c>
      <c r="D6" s="61"/>
      <c r="E6" s="61"/>
      <c r="F6" s="107"/>
    </row>
    <row r="7" spans="2:6" ht="15">
      <c r="B7" s="103" t="s">
        <v>284</v>
      </c>
      <c r="C7" s="61" t="s">
        <v>285</v>
      </c>
      <c r="D7" s="61"/>
      <c r="E7" s="61"/>
      <c r="F7" s="107"/>
    </row>
    <row r="8" spans="2:6" ht="15">
      <c r="B8" s="103" t="s">
        <v>286</v>
      </c>
      <c r="C8" s="61" t="s">
        <v>287</v>
      </c>
      <c r="D8" s="61"/>
      <c r="E8" s="61"/>
      <c r="F8" s="107"/>
    </row>
    <row r="9" spans="2:6" ht="15">
      <c r="B9" s="103" t="s">
        <v>288</v>
      </c>
      <c r="C9" s="61" t="s">
        <v>289</v>
      </c>
      <c r="D9" s="61"/>
      <c r="E9" s="61"/>
      <c r="F9" s="107"/>
    </row>
    <row r="10" spans="2:6" ht="15">
      <c r="B10" s="103" t="s">
        <v>290</v>
      </c>
      <c r="C10" s="61" t="s">
        <v>291</v>
      </c>
      <c r="D10" s="61"/>
      <c r="E10" s="61"/>
      <c r="F10" s="107"/>
    </row>
    <row r="11" spans="2:6" ht="15">
      <c r="B11" s="103" t="s">
        <v>292</v>
      </c>
      <c r="C11" s="61" t="s">
        <v>293</v>
      </c>
      <c r="D11" s="61"/>
      <c r="E11" s="61"/>
      <c r="F11" s="107"/>
    </row>
    <row r="12" spans="2:6" ht="15">
      <c r="B12" s="103" t="s">
        <v>294</v>
      </c>
      <c r="C12" s="61" t="s">
        <v>295</v>
      </c>
      <c r="D12" s="61"/>
      <c r="E12" s="61"/>
      <c r="F12" s="107"/>
    </row>
    <row r="13" spans="2:6" ht="15">
      <c r="B13" s="103" t="s">
        <v>296</v>
      </c>
      <c r="C13" s="61" t="s">
        <v>297</v>
      </c>
      <c r="D13" s="61"/>
      <c r="E13" s="61"/>
      <c r="F13" s="107"/>
    </row>
    <row r="14" spans="2:6" ht="15">
      <c r="B14" s="103" t="s">
        <v>298</v>
      </c>
      <c r="C14" s="61" t="s">
        <v>299</v>
      </c>
      <c r="D14" s="61"/>
      <c r="E14" s="61"/>
      <c r="F14" s="107"/>
    </row>
    <row r="15" spans="2:6" ht="15">
      <c r="B15" s="178" t="s">
        <v>302</v>
      </c>
      <c r="C15" s="178"/>
      <c r="D15" s="61"/>
      <c r="E15" s="61"/>
      <c r="F15" s="107"/>
    </row>
    <row r="16" ht="15">
      <c r="B16" s="12"/>
    </row>
  </sheetData>
  <sheetProtection/>
  <mergeCells count="1">
    <mergeCell ref="B15:C15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H10"/>
  <sheetViews>
    <sheetView zoomScalePageLayoutView="0" workbookViewId="0" topLeftCell="A1">
      <selection activeCell="F23" sqref="F23"/>
    </sheetView>
  </sheetViews>
  <sheetFormatPr defaultColWidth="9.140625" defaultRowHeight="15"/>
  <cols>
    <col min="2" max="2" width="10.57421875" style="0" customWidth="1"/>
    <col min="3" max="3" width="10.00390625" style="0" customWidth="1"/>
    <col min="4" max="4" width="13.140625" style="0" customWidth="1"/>
    <col min="5" max="5" width="13.8515625" style="0" customWidth="1"/>
    <col min="6" max="6" width="12.57421875" style="0" customWidth="1"/>
    <col min="7" max="7" width="13.421875" style="0" customWidth="1"/>
    <col min="8" max="8" width="12.8515625" style="0" customWidth="1"/>
  </cols>
  <sheetData>
    <row r="3" ht="15.75" thickBot="1"/>
    <row r="4" spans="2:8" ht="15.75" thickBot="1">
      <c r="B4" s="57"/>
      <c r="C4" s="57"/>
      <c r="D4" s="57"/>
      <c r="E4" s="57"/>
      <c r="F4" s="57"/>
      <c r="G4" s="57"/>
      <c r="H4" s="101" t="s">
        <v>322</v>
      </c>
    </row>
    <row r="5" spans="2:8" ht="15">
      <c r="B5" s="179" t="s">
        <v>308</v>
      </c>
      <c r="C5" s="179"/>
      <c r="D5" s="179"/>
      <c r="E5" s="179"/>
      <c r="F5" s="179"/>
      <c r="G5" s="179"/>
      <c r="H5" s="179"/>
    </row>
    <row r="6" spans="2:8" ht="15">
      <c r="B6" s="57"/>
      <c r="C6" s="57"/>
      <c r="D6" s="57"/>
      <c r="E6" s="57"/>
      <c r="F6" s="57"/>
      <c r="G6" s="57"/>
      <c r="H6" s="57"/>
    </row>
    <row r="7" spans="2:8" ht="36">
      <c r="B7" s="104" t="s">
        <v>303</v>
      </c>
      <c r="C7" s="104" t="s">
        <v>304</v>
      </c>
      <c r="D7" s="104" t="s">
        <v>313</v>
      </c>
      <c r="E7" s="104" t="s">
        <v>309</v>
      </c>
      <c r="F7" s="104" t="s">
        <v>305</v>
      </c>
      <c r="G7" s="104" t="s">
        <v>306</v>
      </c>
      <c r="H7" s="104" t="s">
        <v>307</v>
      </c>
    </row>
    <row r="8" spans="2:8" ht="15">
      <c r="B8" s="61"/>
      <c r="C8" s="61"/>
      <c r="D8" s="61"/>
      <c r="E8" s="61"/>
      <c r="F8" s="61"/>
      <c r="G8" s="61"/>
      <c r="H8" s="61"/>
    </row>
    <row r="9" spans="2:8" ht="15">
      <c r="B9" s="61"/>
      <c r="C9" s="61"/>
      <c r="D9" s="61"/>
      <c r="E9" s="61"/>
      <c r="F9" s="61"/>
      <c r="G9" s="61"/>
      <c r="H9" s="61"/>
    </row>
    <row r="10" spans="2:8" ht="15">
      <c r="B10" s="61"/>
      <c r="C10" s="61"/>
      <c r="D10" s="61"/>
      <c r="E10" s="61"/>
      <c r="F10" s="61"/>
      <c r="G10" s="61"/>
      <c r="H10" s="61"/>
    </row>
  </sheetData>
  <sheetProtection/>
  <mergeCells count="1">
    <mergeCell ref="B5:H5"/>
  </mergeCells>
  <printOptions/>
  <pageMargins left="0.33" right="0.41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2015-07-29T08:49:01Z</cp:lastPrinted>
  <dcterms:created xsi:type="dcterms:W3CDTF">2006-09-16T00:00:00Z</dcterms:created>
  <dcterms:modified xsi:type="dcterms:W3CDTF">2021-07-16T09:17:39Z</dcterms:modified>
  <cp:category/>
  <cp:version/>
  <cp:contentType/>
  <cp:contentStatus/>
</cp:coreProperties>
</file>