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<sst xmlns="http://schemas.openxmlformats.org/spreadsheetml/2006/main" count="588" uniqueCount="357">
  <si>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</si>
  <si>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</si>
  <si>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</si>
  <si>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</si>
  <si>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</si>
  <si>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</si>
  <si>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</si>
  <si>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</si>
  <si>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</si>
  <si>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</si>
  <si>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</si>
  <si>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</si>
  <si>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</si>
  <si>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</si>
  <si>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</si>
  <si>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</si>
  <si>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</si>
  <si>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</si>
  <si>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</si>
  <si>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</si>
  <si>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</si>
  <si>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</si>
  <si>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</si>
  <si>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</si>
  <si>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</si>
  <si>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</si>
  <si>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</si>
  <si>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</si>
  <si>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</si>
  <si>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</si>
  <si>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</si>
  <si>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</si>
  <si>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</si>
  <si>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</si>
  <si>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</si>
  <si>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</si>
  <si>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</si>
  <si>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</si>
  <si>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</si>
  <si>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</si>
  <si>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</si>
  <si>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</si>
  <si>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</si>
  <si>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</si>
  <si>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</si>
  <si>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</si>
  <si>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</si>
  <si>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</si>
  <si>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</si>
  <si>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</si>
  <si>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</si>
  <si>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</si>
  <si>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</si>
  <si>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</si>
  <si>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</si>
  <si>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</si>
  <si>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</si>
  <si>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</si>
  <si>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</si>
  <si>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</si>
  <si>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</si>
  <si>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</si>
  <si>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</si>
  <si>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</si>
  <si>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</si>
  <si>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</si>
  <si>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</si>
  <si>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</si>
  <si>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</si>
  <si>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</si>
  <si>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</si>
  <si>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</si>
  <si>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</si>
  <si>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</si>
  <si>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</si>
  <si>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</si>
  <si>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</si>
  <si>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</si>
  <si>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</si>
  <si>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</si>
  <si>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</si>
  <si>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</si>
  <si>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</si>
  <si>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</si>
  <si>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</si>
  <si>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</si>
  <si>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</si>
  <si>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</si>
  <si>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</si>
  <si>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</si>
  <si>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</si>
  <si>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</si>
  <si>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</si>
  <si>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</si>
  <si>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</si>
  <si>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</si>
  <si>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</si>
  <si>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</si>
  <si>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</si>
  <si>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</si>
  <si>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</si>
  <si>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</si>
  <si>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</si>
  <si>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</si>
  <si>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</si>
  <si>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</si>
  <si>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</si>
  <si>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</si>
  <si>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</si>
  <si>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</si>
  <si>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</si>
  <si>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</si>
  <si>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</si>
  <si>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</si>
  <si>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</si>
  <si>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</si>
  <si>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</si>
  <si>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</si>
  <si>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</si>
  <si>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</si>
  <si>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</si>
  <si>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</si>
  <si>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</si>
  <si>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</si>
  <si>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</si>
  <si>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</si>
  <si>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</si>
  <si>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</si>
  <si>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</si>
  <si>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</si>
  <si>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</si>
  <si>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</si>
  <si>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</si>
  <si>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</si>
  <si>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</si>
  <si>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</si>
  <si>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</si>
  <si>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</si>
  <si>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</si>
  <si>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</si>
  <si>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</si>
  <si>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</si>
  <si>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</si>
  <si>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</si>
  <si>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</si>
  <si>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</si>
  <si>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</si>
  <si>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</si>
  <si>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</si>
  <si>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</si>
  <si>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</si>
  <si>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</si>
  <si>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</si>
  <si>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</si>
  <si>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</si>
  <si>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</si>
  <si>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</si>
  <si>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</si>
  <si>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</si>
  <si>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</si>
  <si>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</si>
  <si>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</si>
  <si>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</si>
  <si>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</si>
  <si>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</si>
  <si>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</si>
  <si>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</si>
  <si>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</si>
  <si>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</si>
  <si>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</si>
  <si>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</si>
  <si>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</si>
  <si>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</si>
  <si>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</si>
  <si>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</si>
  <si>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</si>
  <si>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</si>
  <si>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</si>
  <si>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</si>
  <si>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</si>
  <si>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</si>
  <si>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</si>
  <si>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</si>
  <si>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</si>
  <si>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</si>
  <si>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</si>
  <si>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</si>
  <si>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</si>
  <si>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</si>
  <si>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</si>
  <si>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</si>
  <si>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</si>
  <si>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</si>
  <si>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</si>
  <si>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</si>
  <si>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</si>
  <si>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</si>
  <si>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</si>
  <si>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</si>
  <si>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</si>
  <si>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</si>
  <si>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</si>
  <si>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</si>
  <si>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</si>
  <si>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</si>
  <si>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</si>
  <si>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</si>
  <si>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</si>
  <si>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</si>
  <si>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</si>
  <si>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</si>
  <si>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</si>
  <si>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</si>
  <si>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</si>
  <si>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</si>
  <si>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</si>
  <si>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</si>
  <si>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</si>
  <si>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</si>
  <si>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</si>
  <si>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</si>
  <si>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</si>
  <si>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</si>
  <si>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</si>
  <si>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</si>
  <si>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</si>
  <si>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</si>
  <si>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</si>
  <si>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</si>
  <si>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</si>
  <si>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</si>
  <si>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</si>
  <si>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</si>
  <si>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</si>
  <si>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</si>
  <si>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</si>
  <si>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</si>
  <si>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</si>
  <si>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</si>
  <si>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</si>
  <si>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</si>
  <si>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</si>
  <si>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</si>
  <si>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</si>
  <si>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</si>
  <si>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</si>
  <si>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</si>
  <si>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</si>
  <si>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</si>
  <si>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</si>
  <si>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</si>
  <si>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</si>
  <si>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</si>
  <si>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</si>
  <si>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</si>
  <si>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</si>
  <si>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</si>
  <si>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</si>
  <si>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</si>
  <si>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</si>
  <si>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</si>
  <si>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</si>
  <si>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</si>
  <si>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</si>
  <si>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</si>
  <si>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</si>
  <si>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</si>
  <si>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</si>
  <si>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</si>
  <si>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</si>
  <si>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</si>
  <si>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</si>
  <si>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</si>
  <si>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</si>
  <si>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</si>
  <si>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</si>
  <si>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</si>
  <si>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</si>
  <si>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</si>
  <si>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</si>
  <si>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</si>
  <si>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</si>
  <si>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</si>
  <si>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</si>
  <si>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</si>
  <si>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</si>
  <si>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</si>
  <si>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</si>
  <si>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</si>
  <si>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</si>
  <si>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</si>
  <si>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</si>
  <si>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</si>
  <si>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</si>
  <si>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</si>
  <si>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</si>
  <si>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</si>
  <si>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</si>
  <si>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</si>
  <si>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</si>
  <si>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</si>
  <si>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</si>
  <si>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</si>
  <si>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</si>
  <si>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</si>
  <si>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</si>
  <si>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</si>
  <si>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</si>
  <si>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</si>
  <si>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</si>
  <si>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</si>
  <si>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</si>
  <si>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</si>
  <si>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</si>
  <si>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</si>
  <si>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</si>
  <si>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</si>
  <si>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</si>
  <si>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</si>
  <si>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</si>
  <si>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</si>
  <si>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</si>
  <si>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</si>
  <si>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</si>
  <si>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</si>
  <si>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</si>
  <si>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>Donacije EU</t>
  </si>
  <si>
    <t xml:space="preserve"> </t>
  </si>
  <si>
    <t>463-1</t>
  </si>
  <si>
    <t>463-2</t>
  </si>
  <si>
    <t>Sudski sporovi</t>
  </si>
  <si>
    <t>418-1</t>
  </si>
  <si>
    <t>418-2</t>
  </si>
  <si>
    <t>Podsticaj razvoja poljoprivrede</t>
  </si>
  <si>
    <t>Podsticaj razvoja u privredi</t>
  </si>
  <si>
    <t xml:space="preserve">Otplata obaveza iz prethodnog perioda </t>
  </si>
  <si>
    <t>Troškovi od donacija</t>
  </si>
  <si>
    <t>Neto-agrobiznis</t>
  </si>
  <si>
    <t>Iznos zaduženja opštine na kraju I kvartala 2021 god.</t>
  </si>
  <si>
    <t>Izvršenje u mjesecu 3</t>
  </si>
  <si>
    <t>Izvršenje u periodu 01.01.-31.03.2021.</t>
  </si>
  <si>
    <t>Ostvarenje u mjesecu 3</t>
  </si>
  <si>
    <t xml:space="preserve">Ostvarenje u periodu 01.01.-31.03.2021.   </t>
  </si>
  <si>
    <t>Stanje neizmirenih obaveza opštine na kraju  I kvartala 2020 god.</t>
  </si>
  <si>
    <t>Stanje neizmirenih obaveza javnih preduzeca i ustanova na kraju I kvartala 2020 god.</t>
  </si>
  <si>
    <t>Iznos duga opštine po osnovu ostalih pozajmica na kraju I kvartala 2021.godine</t>
  </si>
  <si>
    <t>Ostale pozajmice</t>
  </si>
  <si>
    <t>Pozajmice iz Egalizacionog fonda</t>
  </si>
  <si>
    <t>Pozajmice iz Fonda za podršku opštinama za predfinansiranje donatorskih projekata</t>
  </si>
  <si>
    <t>povučeni iznos</t>
  </si>
  <si>
    <t>stanje duga</t>
  </si>
  <si>
    <t>iznos otplaćenog duga</t>
  </si>
  <si>
    <t>Reprogramirani poreski dug</t>
  </si>
  <si>
    <t>ukupan iznos reprogramiranog poreskog duga</t>
  </si>
  <si>
    <t>dospjeli iznos reprogramiranog poreskog duga na kraju I kvartala 2021.godine</t>
  </si>
  <si>
    <t>plaćeni iznos reprogramiranog poreskog duga na kraju I kvartala 2021.godine</t>
  </si>
  <si>
    <t>dospjeli neplaćeni iznos reprogramiranog poreskog duga na kraju I kvartala 2021.godine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</si>
</sst>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57">
      <alignment/>
      <protection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right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0" fontId="7" fillId="0" borderId="20" xfId="57" applyFont="1" applyBorder="1">
      <alignment/>
      <protection/>
    </xf>
    <xf numFmtId="4" fontId="7" fillId="32" borderId="16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0" fontId="7" fillId="0" borderId="23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4" fontId="7" fillId="32" borderId="28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51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4" fontId="10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4" fontId="7" fillId="32" borderId="24" xfId="57" applyNumberFormat="1" applyFont="1" applyFill="1" applyBorder="1">
      <alignment/>
      <protection/>
    </xf>
    <xf numFmtId="0" fontId="10" fillId="0" borderId="12" xfId="0" applyFont="1" applyBorder="1" applyAlignment="1">
      <alignment/>
    </xf>
    <xf numFmtId="4" fontId="5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4" fontId="50" fillId="0" borderId="12" xfId="0" applyNumberFormat="1" applyFont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/>
    </xf>
    <xf numFmtId="4" fontId="7" fillId="32" borderId="12" xfId="57" applyNumberFormat="1" applyFont="1" applyFill="1" applyBorder="1">
      <alignment/>
      <protection/>
    </xf>
    <xf numFmtId="4" fontId="0" fillId="0" borderId="12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" fillId="0" borderId="23" xfId="57" applyNumberFormat="1" applyBorder="1" applyAlignment="1">
      <alignment horizontal="center" wrapText="1"/>
      <protection/>
    </xf>
    <xf numFmtId="4" fontId="1" fillId="0" borderId="33" xfId="57" applyNumberFormat="1" applyBorder="1" applyAlignment="1">
      <alignment horizontal="center" wrapText="1"/>
      <protection/>
    </xf>
    <xf numFmtId="4" fontId="1" fillId="0" borderId="35" xfId="57" applyNumberFormat="1" applyBorder="1" applyAlignment="1">
      <alignment horizontal="center" wrapText="1"/>
      <protection/>
    </xf>
    <xf numFmtId="4" fontId="1" fillId="0" borderId="36" xfId="57" applyNumberFormat="1" applyBorder="1" applyAlignment="1">
      <alignment horizontal="center" wrapText="1"/>
      <protection/>
    </xf>
    <xf numFmtId="4" fontId="1" fillId="0" borderId="20" xfId="57" applyNumberFormat="1" applyBorder="1" applyAlignment="1">
      <alignment horizontal="center" wrapText="1"/>
      <protection/>
    </xf>
    <xf numFmtId="4" fontId="1" fillId="0" borderId="37" xfId="57" applyNumberFormat="1" applyBorder="1" applyAlignment="1">
      <alignment horizontal="center" wrapText="1"/>
      <protection/>
    </xf>
    <xf numFmtId="4" fontId="47" fillId="0" borderId="23" xfId="0" applyNumberFormat="1" applyFont="1" applyBorder="1" applyAlignment="1">
      <alignment horizontal="center" wrapText="1"/>
    </xf>
    <xf numFmtId="4" fontId="47" fillId="0" borderId="33" xfId="0" applyNumberFormat="1" applyFont="1" applyBorder="1" applyAlignment="1">
      <alignment horizontal="center" wrapText="1"/>
    </xf>
    <xf numFmtId="0" fontId="2" fillId="0" borderId="23" xfId="57" applyFont="1" applyBorder="1" applyAlignment="1">
      <alignment horizontal="center" wrapText="1"/>
      <protection/>
    </xf>
    <xf numFmtId="0" fontId="2" fillId="0" borderId="32" xfId="57" applyFont="1" applyBorder="1" applyAlignment="1">
      <alignment horizontal="center" wrapText="1"/>
      <protection/>
    </xf>
    <xf numFmtId="0" fontId="2" fillId="0" borderId="33" xfId="57" applyFont="1" applyBorder="1" applyAlignment="1">
      <alignment horizontal="center" wrapText="1"/>
      <protection/>
    </xf>
    <xf numFmtId="0" fontId="1" fillId="0" borderId="23" xfId="57" applyBorder="1" applyAlignment="1">
      <alignment wrapText="1"/>
      <protection/>
    </xf>
    <xf numFmtId="0" fontId="1" fillId="0" borderId="32" xfId="57" applyBorder="1" applyAlignment="1">
      <alignment wrapText="1"/>
      <protection/>
    </xf>
    <xf numFmtId="0" fontId="1" fillId="0" borderId="33" xfId="57" applyBorder="1" applyAlignment="1">
      <alignment wrapText="1"/>
      <protection/>
    </xf>
    <xf numFmtId="0" fontId="1" fillId="0" borderId="35" xfId="57" applyBorder="1" applyAlignment="1">
      <alignment vertical="top" wrapText="1"/>
      <protection/>
    </xf>
    <xf numFmtId="0" fontId="1" fillId="0" borderId="38" xfId="57" applyBorder="1" applyAlignment="1">
      <alignment vertical="top" wrapText="1"/>
      <protection/>
    </xf>
    <xf numFmtId="0" fontId="1" fillId="0" borderId="36" xfId="57" applyBorder="1" applyAlignment="1">
      <alignment vertical="top" wrapText="1"/>
      <protection/>
    </xf>
    <xf numFmtId="0" fontId="1" fillId="0" borderId="20" xfId="57" applyBorder="1" applyAlignment="1">
      <alignment vertical="top" wrapText="1"/>
      <protection/>
    </xf>
    <xf numFmtId="0" fontId="1" fillId="0" borderId="39" xfId="57" applyBorder="1" applyAlignment="1">
      <alignment vertical="top" wrapText="1"/>
      <protection/>
    </xf>
    <xf numFmtId="0" fontId="1" fillId="0" borderId="37" xfId="57" applyBorder="1" applyAlignment="1">
      <alignment vertical="top" wrapText="1"/>
      <protection/>
    </xf>
    <xf numFmtId="0" fontId="47" fillId="0" borderId="23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1" fillId="0" borderId="23" xfId="57" applyBorder="1" applyAlignment="1">
      <alignment horizontal="center" wrapText="1"/>
      <protection/>
    </xf>
    <xf numFmtId="0" fontId="1" fillId="0" borderId="33" xfId="57" applyBorder="1" applyAlignment="1">
      <alignment horizontal="center" wrapText="1"/>
      <protection/>
    </xf>
    <xf numFmtId="0" fontId="7" fillId="0" borderId="40" xfId="57" applyFont="1" applyBorder="1" applyAlignment="1">
      <alignment horizontal="left"/>
      <protection/>
    </xf>
    <xf numFmtId="0" fontId="7" fillId="0" borderId="41" xfId="57" applyFont="1" applyBorder="1" applyAlignment="1">
      <alignment horizontal="left"/>
      <protection/>
    </xf>
    <xf numFmtId="0" fontId="7" fillId="0" borderId="42" xfId="57" applyFont="1" applyBorder="1" applyAlignment="1">
      <alignment horizontal="center"/>
      <protection/>
    </xf>
    <xf numFmtId="0" fontId="7" fillId="0" borderId="43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33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/>
      <protection/>
    </xf>
    <xf numFmtId="0" fontId="7" fillId="0" borderId="47" xfId="57" applyFont="1" applyBorder="1" applyAlignment="1">
      <alignment horizontal="center" vertical="center"/>
      <protection/>
    </xf>
    <xf numFmtId="49" fontId="7" fillId="0" borderId="48" xfId="57" applyNumberFormat="1" applyFont="1" applyBorder="1" applyAlignment="1">
      <alignment horizontal="center" vertical="center" wrapText="1"/>
      <protection/>
    </xf>
    <xf numFmtId="49" fontId="7" fillId="0" borderId="49" xfId="57" applyNumberFormat="1" applyFont="1" applyBorder="1" applyAlignment="1">
      <alignment horizontal="center" vertical="center" wrapText="1"/>
      <protection/>
    </xf>
    <xf numFmtId="49" fontId="7" fillId="0" borderId="50" xfId="57" applyNumberFormat="1" applyFont="1" applyBorder="1" applyAlignment="1">
      <alignment horizontal="center" vertical="center" wrapText="1"/>
      <protection/>
    </xf>
    <xf numFmtId="49" fontId="50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  <col min="9" max="9" width="11.7109375" style="0" bestFit="1" customWidth="1"/>
  </cols>
  <sheetData>
    <row r="1" ht="15.75" thickBot="1">
      <c r="B1" s="3"/>
    </row>
    <row r="2" spans="1:7" ht="15.75" thickBot="1">
      <c r="A2" s="18"/>
      <c r="B2" s="18"/>
      <c r="C2" s="18"/>
      <c r="D2" s="19"/>
      <c r="E2" s="123" t="s">
        <v>314</v>
      </c>
      <c r="F2" s="124"/>
      <c r="G2" s="13"/>
    </row>
    <row r="3" spans="1:6" ht="15">
      <c r="A3" s="20"/>
      <c r="B3" s="20"/>
      <c r="C3" s="21"/>
      <c r="D3" s="21"/>
      <c r="E3" s="21"/>
      <c r="F3" s="108">
        <v>12</v>
      </c>
    </row>
    <row r="4" spans="1:6" ht="15">
      <c r="A4" s="125" t="s">
        <v>325</v>
      </c>
      <c r="B4" s="126"/>
      <c r="C4" s="126"/>
      <c r="D4" s="126"/>
      <c r="E4" s="126"/>
      <c r="F4" s="127"/>
    </row>
    <row r="5" spans="1:6" ht="60" customHeight="1">
      <c r="A5" s="22"/>
      <c r="B5" s="23" t="s">
        <v>80</v>
      </c>
      <c r="C5" s="24" t="s">
        <v>269</v>
      </c>
      <c r="D5" s="24" t="s">
        <v>341</v>
      </c>
      <c r="E5" s="24" t="s">
        <v>342</v>
      </c>
      <c r="F5" s="24" t="s">
        <v>81</v>
      </c>
    </row>
    <row r="6" spans="1:6" ht="15">
      <c r="A6" s="25">
        <v>71</v>
      </c>
      <c r="B6" s="22" t="s">
        <v>82</v>
      </c>
      <c r="C6" s="26"/>
      <c r="D6" s="26"/>
      <c r="E6" s="26"/>
      <c r="F6" s="26"/>
    </row>
    <row r="7" spans="1:6" ht="15">
      <c r="A7" s="25">
        <v>711</v>
      </c>
      <c r="B7" s="22" t="s">
        <v>83</v>
      </c>
      <c r="C7" s="26">
        <f>SUM(C8:C11)</f>
        <v>1415000</v>
      </c>
      <c r="D7" s="26">
        <f>D8+D9+D10+D11</f>
        <v>121894.46000000002</v>
      </c>
      <c r="E7" s="26">
        <f>E8+E9+E10+E11</f>
        <v>282703.02</v>
      </c>
      <c r="F7" s="26">
        <f aca="true" t="shared" si="0" ref="F7:F14">E7/C7%</f>
        <v>19.979012014134277</v>
      </c>
    </row>
    <row r="8" spans="1:6" ht="15">
      <c r="A8" s="27" t="s">
        <v>84</v>
      </c>
      <c r="B8" s="28" t="s">
        <v>85</v>
      </c>
      <c r="C8" s="29">
        <v>1000000</v>
      </c>
      <c r="D8" s="29">
        <v>77957.46</v>
      </c>
      <c r="E8" s="29">
        <v>199038.69</v>
      </c>
      <c r="F8" s="29">
        <f t="shared" si="0"/>
        <v>19.903869</v>
      </c>
    </row>
    <row r="9" spans="1:6" ht="15">
      <c r="A9" s="28">
        <v>71131</v>
      </c>
      <c r="B9" s="28" t="s">
        <v>86</v>
      </c>
      <c r="C9" s="29">
        <v>100000</v>
      </c>
      <c r="D9" s="29">
        <v>2307.52</v>
      </c>
      <c r="E9" s="29">
        <v>7692.18</v>
      </c>
      <c r="F9" s="29">
        <f t="shared" si="0"/>
        <v>7.6921800000000005</v>
      </c>
    </row>
    <row r="10" spans="1:6" ht="15">
      <c r="A10" s="28">
        <v>71132</v>
      </c>
      <c r="B10" s="28" t="s">
        <v>87</v>
      </c>
      <c r="C10" s="29">
        <v>65000</v>
      </c>
      <c r="D10" s="29">
        <v>23919.44</v>
      </c>
      <c r="E10" s="29">
        <v>33132.28</v>
      </c>
      <c r="F10" s="29">
        <f t="shared" si="0"/>
        <v>50.97273846153846</v>
      </c>
    </row>
    <row r="11" spans="1:6" ht="15">
      <c r="A11" s="27" t="s">
        <v>88</v>
      </c>
      <c r="B11" s="28" t="s">
        <v>89</v>
      </c>
      <c r="C11" s="29">
        <v>250000</v>
      </c>
      <c r="D11" s="29">
        <v>17710.04</v>
      </c>
      <c r="E11" s="29">
        <v>42839.87</v>
      </c>
      <c r="F11" s="29">
        <f t="shared" si="0"/>
        <v>17.135948000000003</v>
      </c>
    </row>
    <row r="12" spans="1:6" s="4" customFormat="1" ht="12.75">
      <c r="A12" s="25">
        <v>713</v>
      </c>
      <c r="B12" s="30" t="s">
        <v>90</v>
      </c>
      <c r="C12" s="26">
        <f>SUM(C13:C14)</f>
        <v>55000</v>
      </c>
      <c r="D12" s="26">
        <f>D13+D14</f>
        <v>1952</v>
      </c>
      <c r="E12" s="26">
        <f>E13+E14</f>
        <v>8796.2</v>
      </c>
      <c r="F12" s="26">
        <f t="shared" si="0"/>
        <v>15.99309090909091</v>
      </c>
    </row>
    <row r="13" spans="1:6" ht="15">
      <c r="A13" s="27" t="s">
        <v>91</v>
      </c>
      <c r="B13" s="28" t="s">
        <v>92</v>
      </c>
      <c r="C13" s="29">
        <v>30000</v>
      </c>
      <c r="D13" s="29">
        <v>1317</v>
      </c>
      <c r="E13" s="29">
        <v>3465</v>
      </c>
      <c r="F13" s="29">
        <f t="shared" si="0"/>
        <v>11.55</v>
      </c>
    </row>
    <row r="14" spans="1:6" ht="15">
      <c r="A14" s="27" t="s">
        <v>93</v>
      </c>
      <c r="B14" s="28" t="s">
        <v>94</v>
      </c>
      <c r="C14" s="29">
        <v>25000</v>
      </c>
      <c r="D14" s="29">
        <v>635</v>
      </c>
      <c r="E14" s="29">
        <v>5331.2</v>
      </c>
      <c r="F14" s="29">
        <f t="shared" si="0"/>
        <v>21.3248</v>
      </c>
    </row>
    <row r="15" spans="1:6" ht="15">
      <c r="A15" s="27">
        <v>7136</v>
      </c>
      <c r="B15" s="28" t="s">
        <v>95</v>
      </c>
      <c r="C15" s="29"/>
      <c r="D15" s="29"/>
      <c r="E15" s="29"/>
      <c r="F15" s="26"/>
    </row>
    <row r="16" spans="1:6" s="4" customFormat="1" ht="12.75">
      <c r="A16" s="25">
        <v>714</v>
      </c>
      <c r="B16" s="30" t="s">
        <v>96</v>
      </c>
      <c r="C16" s="26">
        <f>SUM(C17:C29)</f>
        <v>1140000</v>
      </c>
      <c r="D16" s="26">
        <f>D18+D19+D20+D23+D24+D25+D26+D27+D28+D29</f>
        <v>31533.909999999996</v>
      </c>
      <c r="E16" s="26">
        <f>E18+E19+E20+E23+E24+E25+E26+E27+E28+E29</f>
        <v>64315.54</v>
      </c>
      <c r="F16" s="26">
        <f>E16/C16%</f>
        <v>5.64171403508772</v>
      </c>
    </row>
    <row r="17" spans="1:6" s="4" customFormat="1" ht="12.75">
      <c r="A17" s="28">
        <v>7141</v>
      </c>
      <c r="B17" s="28" t="s">
        <v>97</v>
      </c>
      <c r="C17" s="105"/>
      <c r="D17" s="26"/>
      <c r="E17" s="26"/>
      <c r="F17" s="26"/>
    </row>
    <row r="18" spans="1:6" s="4" customFormat="1" ht="12.75">
      <c r="A18" s="27" t="s">
        <v>98</v>
      </c>
      <c r="B18" s="28" t="s">
        <v>99</v>
      </c>
      <c r="C18" s="29">
        <v>0</v>
      </c>
      <c r="D18" s="29"/>
      <c r="E18" s="29"/>
      <c r="F18" s="29">
        <v>0</v>
      </c>
    </row>
    <row r="19" spans="1:6" ht="15">
      <c r="A19" s="27" t="s">
        <v>100</v>
      </c>
      <c r="B19" s="28" t="s">
        <v>101</v>
      </c>
      <c r="C19" s="29"/>
      <c r="D19" s="29"/>
      <c r="E19" s="29"/>
      <c r="F19" s="29"/>
    </row>
    <row r="20" spans="1:6" ht="15">
      <c r="A20" s="27" t="s">
        <v>102</v>
      </c>
      <c r="B20" s="28" t="s">
        <v>103</v>
      </c>
      <c r="C20" s="29"/>
      <c r="D20" s="29"/>
      <c r="E20" s="29"/>
      <c r="F20" s="29"/>
    </row>
    <row r="21" spans="1:6" ht="15">
      <c r="A21" s="27">
        <v>71414</v>
      </c>
      <c r="B21" s="28" t="s">
        <v>104</v>
      </c>
      <c r="C21" s="29"/>
      <c r="D21" s="29"/>
      <c r="E21" s="29"/>
      <c r="F21" s="26"/>
    </row>
    <row r="22" spans="1:6" ht="15">
      <c r="A22" s="28">
        <v>7142</v>
      </c>
      <c r="B22" s="28" t="s">
        <v>105</v>
      </c>
      <c r="C22" s="26"/>
      <c r="D22" s="26"/>
      <c r="E22" s="26"/>
      <c r="F22" s="26"/>
    </row>
    <row r="23" spans="1:6" s="4" customFormat="1" ht="12.75">
      <c r="A23" s="27" t="s">
        <v>106</v>
      </c>
      <c r="B23" s="28" t="s">
        <v>107</v>
      </c>
      <c r="C23" s="29">
        <v>750000</v>
      </c>
      <c r="D23" s="29">
        <v>387.53</v>
      </c>
      <c r="E23" s="29">
        <v>2519.47</v>
      </c>
      <c r="F23" s="29">
        <f>E23/C23%</f>
        <v>0.3359293333333333</v>
      </c>
    </row>
    <row r="24" spans="1:6" ht="15">
      <c r="A24" s="27" t="s">
        <v>108</v>
      </c>
      <c r="B24" s="28" t="s">
        <v>109</v>
      </c>
      <c r="C24" s="29"/>
      <c r="D24" s="29"/>
      <c r="E24" s="29"/>
      <c r="F24" s="29"/>
    </row>
    <row r="25" spans="1:6" ht="15">
      <c r="A25" s="31">
        <v>71424</v>
      </c>
      <c r="B25" s="32" t="s">
        <v>110</v>
      </c>
      <c r="C25" s="29"/>
      <c r="D25" s="29"/>
      <c r="E25" s="29"/>
      <c r="F25" s="29"/>
    </row>
    <row r="26" spans="1:6" s="4" customFormat="1" ht="15" customHeight="1">
      <c r="A26" s="27" t="s">
        <v>111</v>
      </c>
      <c r="B26" s="33" t="s">
        <v>112</v>
      </c>
      <c r="C26" s="29">
        <v>100000</v>
      </c>
      <c r="D26" s="29">
        <v>86</v>
      </c>
      <c r="E26" s="29">
        <v>929</v>
      </c>
      <c r="F26" s="29">
        <f>E26/C26%</f>
        <v>0.929</v>
      </c>
    </row>
    <row r="27" spans="1:6" ht="14.25" customHeight="1">
      <c r="A27" s="27" t="s">
        <v>113</v>
      </c>
      <c r="B27" s="33" t="s">
        <v>265</v>
      </c>
      <c r="C27" s="29">
        <v>200000</v>
      </c>
      <c r="D27" s="29">
        <v>21924.32</v>
      </c>
      <c r="E27" s="29">
        <v>40736.17</v>
      </c>
      <c r="F27" s="29">
        <f>E27/C27%</f>
        <v>20.368085</v>
      </c>
    </row>
    <row r="28" spans="1:6" ht="15" customHeight="1">
      <c r="A28" s="27">
        <v>71484</v>
      </c>
      <c r="B28" s="33" t="s">
        <v>224</v>
      </c>
      <c r="C28" s="29">
        <v>80000</v>
      </c>
      <c r="D28" s="29">
        <v>9136.06</v>
      </c>
      <c r="E28" s="29">
        <v>20130.9</v>
      </c>
      <c r="F28" s="29">
        <f>E28/C28%</f>
        <v>25.163625000000003</v>
      </c>
    </row>
    <row r="29" spans="1:6" ht="18" customHeight="1">
      <c r="A29" s="27" t="s">
        <v>114</v>
      </c>
      <c r="B29" s="28" t="s">
        <v>17</v>
      </c>
      <c r="C29" s="29">
        <v>10000</v>
      </c>
      <c r="D29" s="29">
        <v>0</v>
      </c>
      <c r="E29" s="29">
        <v>0</v>
      </c>
      <c r="F29" s="29">
        <f>E29/C29%</f>
        <v>0</v>
      </c>
    </row>
    <row r="30" spans="1:6" ht="15">
      <c r="A30" s="25">
        <v>715</v>
      </c>
      <c r="B30" s="30" t="s">
        <v>115</v>
      </c>
      <c r="C30" s="26">
        <f>C33+C34</f>
        <v>80000</v>
      </c>
      <c r="D30" s="26">
        <f>D32+D33+D31+D34</f>
        <v>1455.49</v>
      </c>
      <c r="E30" s="26">
        <f>E32+E33+E31+E34</f>
        <v>4697.96</v>
      </c>
      <c r="F30" s="26">
        <f>E30/C30%</f>
        <v>5.87245</v>
      </c>
    </row>
    <row r="31" spans="1:6" ht="15">
      <c r="A31" s="27" t="s">
        <v>116</v>
      </c>
      <c r="B31" s="28" t="s">
        <v>115</v>
      </c>
      <c r="C31" s="29">
        <v>0</v>
      </c>
      <c r="D31" s="29">
        <v>0</v>
      </c>
      <c r="E31" s="29">
        <v>0</v>
      </c>
      <c r="F31" s="26"/>
    </row>
    <row r="32" spans="1:6" ht="15">
      <c r="A32" s="27" t="s">
        <v>117</v>
      </c>
      <c r="B32" s="28" t="s">
        <v>118</v>
      </c>
      <c r="C32" s="29"/>
      <c r="D32" s="29"/>
      <c r="E32" s="29"/>
      <c r="F32" s="29"/>
    </row>
    <row r="33" spans="1:6" ht="15">
      <c r="A33" s="27" t="s">
        <v>119</v>
      </c>
      <c r="B33" s="28" t="s">
        <v>120</v>
      </c>
      <c r="C33" s="29">
        <v>50000</v>
      </c>
      <c r="D33" s="29">
        <v>1142.9</v>
      </c>
      <c r="E33" s="29">
        <v>2141</v>
      </c>
      <c r="F33" s="29">
        <f>E33/C33%</f>
        <v>4.282</v>
      </c>
    </row>
    <row r="34" spans="1:6" ht="15">
      <c r="A34" s="27" t="s">
        <v>121</v>
      </c>
      <c r="B34" s="28" t="s">
        <v>115</v>
      </c>
      <c r="C34" s="29">
        <v>30000</v>
      </c>
      <c r="D34" s="29">
        <v>312.59</v>
      </c>
      <c r="E34" s="29">
        <v>2556.96</v>
      </c>
      <c r="F34" s="29">
        <f>E34/C34%</f>
        <v>8.523200000000001</v>
      </c>
    </row>
    <row r="35" spans="1:6" ht="15">
      <c r="A35" s="25">
        <v>72</v>
      </c>
      <c r="B35" s="30" t="s">
        <v>122</v>
      </c>
      <c r="C35" s="26">
        <f>C37</f>
        <v>250000</v>
      </c>
      <c r="D35" s="26">
        <f>D36+D37</f>
        <v>1029</v>
      </c>
      <c r="E35" s="26">
        <f>E36+E37</f>
        <v>3118.5</v>
      </c>
      <c r="F35" s="26">
        <v>10.48</v>
      </c>
    </row>
    <row r="36" spans="1:6" s="4" customFormat="1" ht="12.75">
      <c r="A36" s="27" t="s">
        <v>123</v>
      </c>
      <c r="B36" s="28" t="s">
        <v>124</v>
      </c>
      <c r="C36" s="29"/>
      <c r="D36" s="29"/>
      <c r="E36" s="29"/>
      <c r="F36" s="26"/>
    </row>
    <row r="37" spans="1:6" ht="15">
      <c r="A37" s="27" t="s">
        <v>125</v>
      </c>
      <c r="B37" s="28" t="s">
        <v>126</v>
      </c>
      <c r="C37" s="29">
        <v>250000</v>
      </c>
      <c r="D37" s="29">
        <v>1029</v>
      </c>
      <c r="E37" s="29">
        <v>3118.5</v>
      </c>
      <c r="F37" s="29">
        <v>10.48</v>
      </c>
    </row>
    <row r="38" spans="1:6" ht="15">
      <c r="A38" s="27" t="s">
        <v>127</v>
      </c>
      <c r="B38" s="28" t="s">
        <v>128</v>
      </c>
      <c r="C38" s="29"/>
      <c r="D38" s="29"/>
      <c r="E38" s="29"/>
      <c r="F38" s="26"/>
    </row>
    <row r="39" spans="1:6" ht="24">
      <c r="A39" s="25">
        <v>73</v>
      </c>
      <c r="B39" s="35" t="s">
        <v>129</v>
      </c>
      <c r="C39" s="34">
        <f>SUM(C40:C41)</f>
        <v>0</v>
      </c>
      <c r="D39" s="34">
        <f>SUM(D40:D41)</f>
        <v>0</v>
      </c>
      <c r="E39" s="34">
        <f>SUM(E40:E41)</f>
        <v>402464.71</v>
      </c>
      <c r="F39" s="26">
        <v>0</v>
      </c>
    </row>
    <row r="40" spans="1:6" s="4" customFormat="1" ht="16.5" customHeight="1">
      <c r="A40" s="27">
        <v>731</v>
      </c>
      <c r="B40" s="28" t="s">
        <v>130</v>
      </c>
      <c r="C40" s="29"/>
      <c r="D40" s="29"/>
      <c r="E40" s="29"/>
      <c r="F40" s="26"/>
    </row>
    <row r="41" spans="1:6" ht="15">
      <c r="A41" s="27" t="s">
        <v>131</v>
      </c>
      <c r="B41" s="28" t="s">
        <v>132</v>
      </c>
      <c r="C41" s="29"/>
      <c r="D41" s="29"/>
      <c r="E41" s="29">
        <v>402464.71</v>
      </c>
      <c r="F41" s="29">
        <v>0</v>
      </c>
    </row>
    <row r="42" spans="1:6" s="4" customFormat="1" ht="12.75">
      <c r="A42" s="25">
        <v>74</v>
      </c>
      <c r="B42" s="30" t="s">
        <v>133</v>
      </c>
      <c r="C42" s="26">
        <f>SUM(C43:C48)</f>
        <v>4000000</v>
      </c>
      <c r="D42" s="26">
        <f>SUM(D43:D48)</f>
        <v>452344.99</v>
      </c>
      <c r="E42" s="26">
        <f>SUM(E43:E48)</f>
        <v>987051.8</v>
      </c>
      <c r="F42" s="26">
        <f>E42/C42%</f>
        <v>24.676295</v>
      </c>
    </row>
    <row r="43" spans="1:6" s="4" customFormat="1" ht="12.75">
      <c r="A43" s="27" t="s">
        <v>134</v>
      </c>
      <c r="B43" s="28" t="s">
        <v>326</v>
      </c>
      <c r="C43" s="105">
        <v>0</v>
      </c>
      <c r="D43" s="105">
        <v>0</v>
      </c>
      <c r="E43" s="105">
        <v>0</v>
      </c>
      <c r="F43" s="105">
        <v>0</v>
      </c>
    </row>
    <row r="44" spans="1:9" ht="15">
      <c r="A44" s="27" t="s">
        <v>135</v>
      </c>
      <c r="B44" s="28" t="s">
        <v>136</v>
      </c>
      <c r="C44" s="29"/>
      <c r="D44" s="29"/>
      <c r="E44" s="29"/>
      <c r="F44" s="29"/>
      <c r="I44" s="7"/>
    </row>
    <row r="45" spans="1:6" ht="15">
      <c r="A45" s="27" t="s">
        <v>137</v>
      </c>
      <c r="B45" s="28" t="s">
        <v>138</v>
      </c>
      <c r="C45" s="29"/>
      <c r="D45" s="29"/>
      <c r="E45" s="29"/>
      <c r="F45" s="29"/>
    </row>
    <row r="46" spans="1:6" ht="15">
      <c r="A46" s="28">
        <v>742</v>
      </c>
      <c r="B46" s="28" t="s">
        <v>139</v>
      </c>
      <c r="C46" s="26"/>
      <c r="D46" s="26"/>
      <c r="E46" s="26"/>
      <c r="F46" s="26"/>
    </row>
    <row r="47" spans="1:6" ht="15">
      <c r="A47" s="27" t="s">
        <v>140</v>
      </c>
      <c r="B47" s="28" t="s">
        <v>266</v>
      </c>
      <c r="C47" s="29">
        <v>200000</v>
      </c>
      <c r="D47" s="29">
        <v>0</v>
      </c>
      <c r="E47" s="29">
        <v>0</v>
      </c>
      <c r="F47" s="29">
        <f>E47/C47%</f>
        <v>0</v>
      </c>
    </row>
    <row r="48" spans="1:6" ht="15">
      <c r="A48" s="27" t="s">
        <v>141</v>
      </c>
      <c r="B48" s="28" t="s">
        <v>142</v>
      </c>
      <c r="C48" s="29">
        <v>3800000</v>
      </c>
      <c r="D48" s="29">
        <v>452344.99</v>
      </c>
      <c r="E48" s="29">
        <v>987051.8</v>
      </c>
      <c r="F48" s="29">
        <f>E48/C48%</f>
        <v>25.975047368421055</v>
      </c>
    </row>
    <row r="49" spans="1:6" ht="15">
      <c r="A49" s="25">
        <v>75</v>
      </c>
      <c r="B49" s="30" t="s">
        <v>57</v>
      </c>
      <c r="C49" s="26">
        <f>SUM(C50:C54)</f>
        <v>0</v>
      </c>
      <c r="D49" s="26">
        <f>SUM(D50:D54)</f>
        <v>0</v>
      </c>
      <c r="E49" s="26">
        <f>SUM(E50:E54)</f>
        <v>0</v>
      </c>
      <c r="F49" s="26">
        <v>0</v>
      </c>
    </row>
    <row r="50" spans="1:6" s="4" customFormat="1" ht="12.75">
      <c r="A50" s="27" t="s">
        <v>143</v>
      </c>
      <c r="B50" s="28" t="s">
        <v>57</v>
      </c>
      <c r="C50" s="29"/>
      <c r="D50" s="29"/>
      <c r="E50" s="29"/>
      <c r="F50" s="29"/>
    </row>
    <row r="51" spans="1:9" ht="15">
      <c r="A51" s="27" t="s">
        <v>144</v>
      </c>
      <c r="B51" s="28" t="s">
        <v>145</v>
      </c>
      <c r="C51" s="29"/>
      <c r="D51" s="29"/>
      <c r="E51" s="29"/>
      <c r="F51" s="26"/>
      <c r="I51" s="5"/>
    </row>
    <row r="52" spans="1:9" ht="15">
      <c r="A52" s="27">
        <v>75111</v>
      </c>
      <c r="B52" s="28" t="s">
        <v>267</v>
      </c>
      <c r="C52" s="29">
        <v>0</v>
      </c>
      <c r="D52" s="118">
        <v>0</v>
      </c>
      <c r="E52" s="118">
        <v>0</v>
      </c>
      <c r="F52" s="29"/>
      <c r="I52" s="5"/>
    </row>
    <row r="53" spans="1:9" ht="15">
      <c r="A53" s="27">
        <v>75112</v>
      </c>
      <c r="B53" s="28" t="s">
        <v>268</v>
      </c>
      <c r="C53" s="29"/>
      <c r="D53" s="29"/>
      <c r="E53" s="29"/>
      <c r="F53" s="26"/>
      <c r="I53" s="5"/>
    </row>
    <row r="54" spans="1:9" ht="15">
      <c r="A54" s="27" t="s">
        <v>146</v>
      </c>
      <c r="B54" s="28" t="s">
        <v>147</v>
      </c>
      <c r="C54" s="29"/>
      <c r="D54" s="29"/>
      <c r="E54" s="29"/>
      <c r="F54" s="26"/>
      <c r="I54" s="5"/>
    </row>
    <row r="55" spans="1:9" ht="15">
      <c r="A55" s="28"/>
      <c r="B55" s="30" t="s">
        <v>148</v>
      </c>
      <c r="C55" s="26">
        <f>C7+C12+C16+C30+C35+C39+C42+C49</f>
        <v>6940000</v>
      </c>
      <c r="D55" s="26">
        <f>D7+D12+D16+D30+D35+D39+D42+D49</f>
        <v>610209.85</v>
      </c>
      <c r="E55" s="26">
        <f>E49+E42+E39+E35+E30+E16+E12+E7</f>
        <v>1753147.73</v>
      </c>
      <c r="F55" s="26">
        <f>E55/C55%</f>
        <v>25.261494668587897</v>
      </c>
      <c r="I55" s="5"/>
    </row>
    <row r="56" ht="15">
      <c r="I56" s="5"/>
    </row>
    <row r="57" ht="15">
      <c r="I57" s="5"/>
    </row>
    <row r="58" spans="1:6" ht="15">
      <c r="A58" s="121"/>
      <c r="B58" s="122"/>
      <c r="C58" s="122"/>
      <c r="D58" s="122"/>
      <c r="E58" s="122"/>
      <c r="F58" s="122"/>
    </row>
    <row r="59" spans="1:6" ht="15">
      <c r="A59" s="122"/>
      <c r="B59" s="122"/>
      <c r="C59" s="122"/>
      <c r="D59" s="122"/>
      <c r="E59" s="122"/>
      <c r="F59" s="122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3"/>
  <sheetViews>
    <sheetView zoomScalePageLayoutView="0" workbookViewId="0" topLeftCell="A120">
      <selection activeCell="C136" sqref="C136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2.8515625" style="0" customWidth="1"/>
    <col min="6" max="6" width="11.28125" style="0" customWidth="1"/>
  </cols>
  <sheetData>
    <row r="2" ht="15.75" thickBot="1"/>
    <row r="3" spans="1:6" ht="15.75" thickBot="1">
      <c r="A3" s="21"/>
      <c r="B3" s="21"/>
      <c r="C3" s="21"/>
      <c r="D3" s="21"/>
      <c r="E3" s="128" t="s">
        <v>315</v>
      </c>
      <c r="F3" s="129"/>
    </row>
    <row r="4" spans="1:6" ht="15">
      <c r="A4" s="21"/>
      <c r="B4" s="21"/>
      <c r="C4" s="21"/>
      <c r="D4" s="21"/>
      <c r="E4" s="21"/>
      <c r="F4" s="108">
        <v>12</v>
      </c>
    </row>
    <row r="5" spans="1:6" ht="15">
      <c r="A5" s="130" t="s">
        <v>325</v>
      </c>
      <c r="B5" s="131"/>
      <c r="C5" s="131"/>
      <c r="D5" s="131"/>
      <c r="E5" s="131"/>
      <c r="F5" s="132"/>
    </row>
    <row r="6" spans="1:6" s="1" customFormat="1" ht="49.5" customHeight="1" thickBot="1">
      <c r="A6" s="36" t="s">
        <v>0</v>
      </c>
      <c r="B6" s="36" t="s">
        <v>1</v>
      </c>
      <c r="C6" s="37" t="s">
        <v>269</v>
      </c>
      <c r="D6" s="37" t="s">
        <v>339</v>
      </c>
      <c r="E6" s="37" t="s">
        <v>340</v>
      </c>
      <c r="F6" s="37" t="s">
        <v>79</v>
      </c>
    </row>
    <row r="7" spans="1:6" s="1" customFormat="1" ht="15.75" thickTop="1">
      <c r="A7" s="38" t="s">
        <v>2</v>
      </c>
      <c r="B7" s="39" t="s">
        <v>3</v>
      </c>
      <c r="C7" s="40"/>
      <c r="D7" s="40"/>
      <c r="E7" s="40"/>
      <c r="F7" s="40"/>
    </row>
    <row r="8" spans="1:6" s="1" customFormat="1" ht="15">
      <c r="A8" s="41">
        <v>41</v>
      </c>
      <c r="B8" s="42" t="s">
        <v>3</v>
      </c>
      <c r="C8" s="43"/>
      <c r="D8" s="43"/>
      <c r="E8" s="43"/>
      <c r="F8" s="40"/>
    </row>
    <row r="9" spans="1:6" s="1" customFormat="1" ht="15">
      <c r="A9" s="41">
        <v>411</v>
      </c>
      <c r="B9" s="42" t="s">
        <v>4</v>
      </c>
      <c r="C9" s="43">
        <f>C10+C12+C13+C14+C15</f>
        <v>1688069</v>
      </c>
      <c r="D9" s="43">
        <f>D10+D12+D11</f>
        <v>18</v>
      </c>
      <c r="E9" s="43">
        <f>E10+E12+E11</f>
        <v>2304</v>
      </c>
      <c r="F9" s="40">
        <f aca="true" t="shared" si="0" ref="F9:F16">E9/C9%</f>
        <v>0.13648731183381724</v>
      </c>
    </row>
    <row r="10" spans="1:6" ht="15">
      <c r="A10" s="44" t="s">
        <v>149</v>
      </c>
      <c r="B10" s="45" t="s">
        <v>5</v>
      </c>
      <c r="C10" s="46">
        <v>1066740</v>
      </c>
      <c r="D10" s="46">
        <v>18</v>
      </c>
      <c r="E10" s="46">
        <v>954</v>
      </c>
      <c r="F10" s="47">
        <f t="shared" si="0"/>
        <v>0.08943135159457788</v>
      </c>
    </row>
    <row r="11" spans="1:6" ht="15">
      <c r="A11" s="44" t="s">
        <v>149</v>
      </c>
      <c r="B11" s="45" t="s">
        <v>337</v>
      </c>
      <c r="C11" s="46"/>
      <c r="D11" s="46">
        <v>0</v>
      </c>
      <c r="E11" s="46">
        <v>1350</v>
      </c>
      <c r="F11" s="47"/>
    </row>
    <row r="12" spans="1:6" ht="15">
      <c r="A12" s="44" t="s">
        <v>150</v>
      </c>
      <c r="B12" s="45" t="s">
        <v>6</v>
      </c>
      <c r="C12" s="46">
        <v>129192</v>
      </c>
      <c r="D12" s="46">
        <v>0</v>
      </c>
      <c r="E12" s="46">
        <v>0</v>
      </c>
      <c r="F12" s="47">
        <f t="shared" si="0"/>
        <v>0</v>
      </c>
    </row>
    <row r="13" spans="1:6" ht="15">
      <c r="A13" s="44" t="s">
        <v>151</v>
      </c>
      <c r="B13" s="45" t="s">
        <v>7</v>
      </c>
      <c r="C13" s="46">
        <v>338224</v>
      </c>
      <c r="D13" s="46">
        <v>0</v>
      </c>
      <c r="E13" s="46">
        <v>0</v>
      </c>
      <c r="F13" s="47">
        <f t="shared" si="0"/>
        <v>0</v>
      </c>
    </row>
    <row r="14" spans="1:6" ht="15">
      <c r="A14" s="44" t="s">
        <v>152</v>
      </c>
      <c r="B14" s="45" t="s">
        <v>8</v>
      </c>
      <c r="C14" s="46">
        <v>137213</v>
      </c>
      <c r="D14" s="46">
        <v>0</v>
      </c>
      <c r="E14" s="46">
        <v>0</v>
      </c>
      <c r="F14" s="47">
        <f t="shared" si="0"/>
        <v>0</v>
      </c>
    </row>
    <row r="15" spans="1:6" ht="15">
      <c r="A15" s="44" t="s">
        <v>153</v>
      </c>
      <c r="B15" s="45" t="s">
        <v>9</v>
      </c>
      <c r="C15" s="46">
        <v>16700</v>
      </c>
      <c r="D15" s="46">
        <v>0</v>
      </c>
      <c r="E15" s="46">
        <v>0</v>
      </c>
      <c r="F15" s="47">
        <f t="shared" si="0"/>
        <v>0</v>
      </c>
    </row>
    <row r="16" spans="1:6" s="1" customFormat="1" ht="15">
      <c r="A16" s="41">
        <v>412</v>
      </c>
      <c r="B16" s="42" t="s">
        <v>10</v>
      </c>
      <c r="C16" s="43">
        <f>C22+C23</f>
        <v>66041</v>
      </c>
      <c r="D16" s="43">
        <f>D22+D23</f>
        <v>0</v>
      </c>
      <c r="E16" s="43">
        <f>E22+E23</f>
        <v>0</v>
      </c>
      <c r="F16" s="40">
        <f t="shared" si="0"/>
        <v>0</v>
      </c>
    </row>
    <row r="17" spans="1:6" ht="15">
      <c r="A17" s="44" t="s">
        <v>154</v>
      </c>
      <c r="B17" s="45" t="s">
        <v>11</v>
      </c>
      <c r="C17" s="46"/>
      <c r="D17" s="46"/>
      <c r="E17" s="46"/>
      <c r="F17" s="40"/>
    </row>
    <row r="18" spans="1:6" ht="15">
      <c r="A18" s="44" t="s">
        <v>155</v>
      </c>
      <c r="B18" s="45" t="s">
        <v>12</v>
      </c>
      <c r="C18" s="46"/>
      <c r="D18" s="46"/>
      <c r="E18" s="46"/>
      <c r="F18" s="40"/>
    </row>
    <row r="19" spans="1:6" ht="15">
      <c r="A19" s="44" t="s">
        <v>156</v>
      </c>
      <c r="B19" s="45" t="s">
        <v>13</v>
      </c>
      <c r="C19" s="46"/>
      <c r="D19" s="46"/>
      <c r="E19" s="46"/>
      <c r="F19" s="40"/>
    </row>
    <row r="20" spans="1:6" ht="15">
      <c r="A20" s="44" t="s">
        <v>157</v>
      </c>
      <c r="B20" s="45" t="s">
        <v>14</v>
      </c>
      <c r="C20" s="46"/>
      <c r="D20" s="46"/>
      <c r="E20" s="46"/>
      <c r="F20" s="40"/>
    </row>
    <row r="21" spans="1:6" ht="15">
      <c r="A21" s="44" t="s">
        <v>158</v>
      </c>
      <c r="B21" s="45" t="s">
        <v>15</v>
      </c>
      <c r="C21" s="46"/>
      <c r="D21" s="46"/>
      <c r="E21" s="46"/>
      <c r="F21" s="40"/>
    </row>
    <row r="22" spans="1:6" ht="15">
      <c r="A22" s="44" t="s">
        <v>159</v>
      </c>
      <c r="B22" s="45" t="s">
        <v>16</v>
      </c>
      <c r="C22" s="46">
        <v>66041</v>
      </c>
      <c r="D22" s="46">
        <v>0</v>
      </c>
      <c r="E22" s="46">
        <v>0</v>
      </c>
      <c r="F22" s="47">
        <f>E22/C22%</f>
        <v>0</v>
      </c>
    </row>
    <row r="23" spans="1:6" ht="15">
      <c r="A23" s="44" t="s">
        <v>160</v>
      </c>
      <c r="B23" s="45" t="s">
        <v>17</v>
      </c>
      <c r="C23" s="46"/>
      <c r="D23" s="46"/>
      <c r="E23" s="46"/>
      <c r="F23" s="47"/>
    </row>
    <row r="24" spans="1:6" s="1" customFormat="1" ht="15">
      <c r="A24" s="41">
        <v>413</v>
      </c>
      <c r="B24" s="42" t="s">
        <v>18</v>
      </c>
      <c r="C24" s="43">
        <f>C25+C27+C28</f>
        <v>164650</v>
      </c>
      <c r="D24" s="43">
        <f>D25+D27+D28</f>
        <v>17541.31</v>
      </c>
      <c r="E24" s="43">
        <f>E25+E27+E28</f>
        <v>36916.189999999995</v>
      </c>
      <c r="F24" s="40">
        <f>E24/C24%</f>
        <v>22.421008199210444</v>
      </c>
    </row>
    <row r="25" spans="1:6" ht="15">
      <c r="A25" s="44" t="s">
        <v>161</v>
      </c>
      <c r="B25" s="45" t="s">
        <v>19</v>
      </c>
      <c r="C25" s="46">
        <v>23150</v>
      </c>
      <c r="D25" s="46">
        <v>1469.39</v>
      </c>
      <c r="E25" s="46">
        <v>5128.4</v>
      </c>
      <c r="F25" s="47">
        <f>E25/C25%</f>
        <v>22.15291576673866</v>
      </c>
    </row>
    <row r="26" spans="1:6" ht="15">
      <c r="A26" s="44" t="s">
        <v>162</v>
      </c>
      <c r="B26" s="45" t="s">
        <v>20</v>
      </c>
      <c r="C26" s="46"/>
      <c r="D26" s="46"/>
      <c r="E26" s="46"/>
      <c r="F26" s="47"/>
    </row>
    <row r="27" spans="1:6" ht="15">
      <c r="A27" s="44" t="s">
        <v>163</v>
      </c>
      <c r="B27" s="45" t="s">
        <v>21</v>
      </c>
      <c r="C27" s="46">
        <v>126600</v>
      </c>
      <c r="D27" s="46">
        <v>14816.36</v>
      </c>
      <c r="E27" s="46">
        <v>28547.69</v>
      </c>
      <c r="F27" s="47">
        <f>E27/C27%</f>
        <v>22.549518167456554</v>
      </c>
    </row>
    <row r="28" spans="1:6" ht="15">
      <c r="A28" s="44" t="s">
        <v>164</v>
      </c>
      <c r="B28" s="45" t="s">
        <v>22</v>
      </c>
      <c r="C28" s="46">
        <v>14900</v>
      </c>
      <c r="D28" s="46">
        <v>1255.56</v>
      </c>
      <c r="E28" s="46">
        <v>3240.1</v>
      </c>
      <c r="F28" s="47">
        <f>E28/C28%</f>
        <v>21.745637583892616</v>
      </c>
    </row>
    <row r="29" spans="1:6" ht="15">
      <c r="A29" s="44" t="s">
        <v>165</v>
      </c>
      <c r="B29" s="45" t="s">
        <v>23</v>
      </c>
      <c r="C29" s="46"/>
      <c r="D29" s="46"/>
      <c r="E29" s="46"/>
      <c r="F29" s="47"/>
    </row>
    <row r="30" spans="1:6" s="1" customFormat="1" ht="15">
      <c r="A30" s="41">
        <v>414</v>
      </c>
      <c r="B30" s="42" t="s">
        <v>24</v>
      </c>
      <c r="C30" s="43">
        <f>C31+C32+C33+C34+C39+C37</f>
        <v>93790</v>
      </c>
      <c r="D30" s="43">
        <f>D31+D32+D33+D34+D39+D37</f>
        <v>5127.35</v>
      </c>
      <c r="E30" s="43">
        <f>E31+E32+E33+E34+E39+E37</f>
        <v>10530.89</v>
      </c>
      <c r="F30" s="40">
        <f>E30/C30%</f>
        <v>11.228158652308348</v>
      </c>
    </row>
    <row r="31" spans="1:6" ht="15">
      <c r="A31" s="44" t="s">
        <v>166</v>
      </c>
      <c r="B31" s="45" t="s">
        <v>25</v>
      </c>
      <c r="C31" s="46">
        <v>9270</v>
      </c>
      <c r="D31" s="46">
        <v>145.5</v>
      </c>
      <c r="E31" s="46">
        <v>1160.96</v>
      </c>
      <c r="F31" s="47">
        <f>E31/C31%</f>
        <v>12.523840345199568</v>
      </c>
    </row>
    <row r="32" spans="1:6" ht="15">
      <c r="A32" s="44" t="s">
        <v>167</v>
      </c>
      <c r="B32" s="45" t="s">
        <v>26</v>
      </c>
      <c r="C32" s="46">
        <v>19000</v>
      </c>
      <c r="D32" s="46">
        <v>1161</v>
      </c>
      <c r="E32" s="46">
        <v>1947.47</v>
      </c>
      <c r="F32" s="47">
        <f>E32/C32%</f>
        <v>10.249842105263157</v>
      </c>
    </row>
    <row r="33" spans="1:6" ht="15">
      <c r="A33" s="44" t="s">
        <v>168</v>
      </c>
      <c r="B33" s="45" t="s">
        <v>27</v>
      </c>
      <c r="C33" s="46">
        <v>14220</v>
      </c>
      <c r="D33" s="46">
        <v>1671.98</v>
      </c>
      <c r="E33" s="46">
        <v>3774.24</v>
      </c>
      <c r="F33" s="47">
        <f>E33/C33%</f>
        <v>26.541772151898734</v>
      </c>
    </row>
    <row r="34" spans="1:6" ht="15">
      <c r="A34" s="44" t="s">
        <v>169</v>
      </c>
      <c r="B34" s="45" t="s">
        <v>28</v>
      </c>
      <c r="C34" s="46">
        <v>8000</v>
      </c>
      <c r="D34" s="46">
        <v>312.37</v>
      </c>
      <c r="E34" s="46">
        <v>1025.22</v>
      </c>
      <c r="F34" s="47">
        <f>E34/C34%</f>
        <v>12.81525</v>
      </c>
    </row>
    <row r="35" spans="1:6" ht="15">
      <c r="A35" s="44" t="s">
        <v>170</v>
      </c>
      <c r="B35" s="45" t="s">
        <v>29</v>
      </c>
      <c r="C35" s="46"/>
      <c r="D35" s="46"/>
      <c r="E35" s="46"/>
      <c r="F35" s="40"/>
    </row>
    <row r="36" spans="1:6" ht="15">
      <c r="A36" s="44" t="s">
        <v>171</v>
      </c>
      <c r="B36" s="45" t="s">
        <v>30</v>
      </c>
      <c r="C36" s="46"/>
      <c r="D36" s="46"/>
      <c r="E36" s="46"/>
      <c r="F36" s="40"/>
    </row>
    <row r="37" spans="1:6" ht="15">
      <c r="A37" s="44" t="s">
        <v>172</v>
      </c>
      <c r="B37" s="45" t="s">
        <v>31</v>
      </c>
      <c r="C37" s="46">
        <v>20000</v>
      </c>
      <c r="D37" s="46">
        <v>1050</v>
      </c>
      <c r="E37" s="46">
        <v>1050</v>
      </c>
      <c r="F37" s="47"/>
    </row>
    <row r="38" spans="1:6" ht="15">
      <c r="A38" s="44" t="s">
        <v>173</v>
      </c>
      <c r="B38" s="45" t="s">
        <v>32</v>
      </c>
      <c r="C38" s="46"/>
      <c r="D38" s="46"/>
      <c r="E38" s="46"/>
      <c r="F38" s="40"/>
    </row>
    <row r="39" spans="1:6" ht="15">
      <c r="A39" s="44" t="s">
        <v>174</v>
      </c>
      <c r="B39" s="45" t="s">
        <v>33</v>
      </c>
      <c r="C39" s="46">
        <v>23300</v>
      </c>
      <c r="D39" s="46">
        <v>786.5</v>
      </c>
      <c r="E39" s="46">
        <v>1573</v>
      </c>
      <c r="F39" s="47">
        <f>E39/C39%</f>
        <v>6.75107296137339</v>
      </c>
    </row>
    <row r="40" spans="1:6" s="1" customFormat="1" ht="15">
      <c r="A40" s="41">
        <v>415</v>
      </c>
      <c r="B40" s="42" t="s">
        <v>34</v>
      </c>
      <c r="C40" s="43">
        <f>C41+C43</f>
        <v>60650</v>
      </c>
      <c r="D40" s="43">
        <f>D41+D43</f>
        <v>23511.8</v>
      </c>
      <c r="E40" s="43">
        <f>E41+E43</f>
        <v>53259.34</v>
      </c>
      <c r="F40" s="40">
        <f>E40/C40%</f>
        <v>87.81424567188787</v>
      </c>
    </row>
    <row r="41" spans="1:6" ht="15">
      <c r="A41" s="44" t="s">
        <v>175</v>
      </c>
      <c r="B41" s="45" t="s">
        <v>35</v>
      </c>
      <c r="C41" s="46">
        <v>50000</v>
      </c>
      <c r="D41" s="46">
        <v>23366.6</v>
      </c>
      <c r="E41" s="46">
        <v>52081.59</v>
      </c>
      <c r="F41" s="47">
        <f>E41/C41%</f>
        <v>104.16318</v>
      </c>
    </row>
    <row r="42" spans="1:6" ht="15">
      <c r="A42" s="44" t="s">
        <v>176</v>
      </c>
      <c r="B42" s="45" t="s">
        <v>36</v>
      </c>
      <c r="C42" s="46"/>
      <c r="D42" s="46"/>
      <c r="E42" s="46"/>
      <c r="F42" s="40"/>
    </row>
    <row r="43" spans="1:6" ht="15">
      <c r="A43" s="44" t="s">
        <v>177</v>
      </c>
      <c r="B43" s="45" t="s">
        <v>37</v>
      </c>
      <c r="C43" s="46">
        <v>10650</v>
      </c>
      <c r="D43" s="46">
        <v>145.2</v>
      </c>
      <c r="E43" s="46">
        <v>1177.75</v>
      </c>
      <c r="F43" s="47">
        <f>E43/C43%</f>
        <v>11.05868544600939</v>
      </c>
    </row>
    <row r="44" spans="1:6" s="1" customFormat="1" ht="15">
      <c r="A44" s="41">
        <v>416</v>
      </c>
      <c r="B44" s="42" t="s">
        <v>38</v>
      </c>
      <c r="C44" s="43">
        <f>SUM(C45:C46)</f>
        <v>129200</v>
      </c>
      <c r="D44" s="43">
        <f>D45</f>
        <v>7688.42</v>
      </c>
      <c r="E44" s="43">
        <f>E45</f>
        <v>25076.61</v>
      </c>
      <c r="F44" s="40">
        <f>E44/C44%</f>
        <v>19.409140866873066</v>
      </c>
    </row>
    <row r="45" spans="1:6" ht="15">
      <c r="A45" s="44" t="s">
        <v>205</v>
      </c>
      <c r="B45" s="45" t="s">
        <v>39</v>
      </c>
      <c r="C45" s="46">
        <v>129200</v>
      </c>
      <c r="D45" s="46">
        <v>7688.42</v>
      </c>
      <c r="E45" s="46">
        <v>25076.61</v>
      </c>
      <c r="F45" s="47">
        <f>E45/C45%</f>
        <v>19.409140866873066</v>
      </c>
    </row>
    <row r="46" spans="1:6" ht="15">
      <c r="A46" s="44" t="s">
        <v>206</v>
      </c>
      <c r="B46" s="45" t="s">
        <v>40</v>
      </c>
      <c r="C46" s="46"/>
      <c r="D46" s="46"/>
      <c r="E46" s="46"/>
      <c r="F46" s="40"/>
    </row>
    <row r="47" spans="1:6" s="1" customFormat="1" ht="15">
      <c r="A47" s="41">
        <v>417</v>
      </c>
      <c r="B47" s="42" t="s">
        <v>41</v>
      </c>
      <c r="C47" s="43"/>
      <c r="D47" s="43"/>
      <c r="E47" s="43"/>
      <c r="F47" s="40"/>
    </row>
    <row r="48" spans="1:6" ht="15">
      <c r="A48" s="44" t="s">
        <v>178</v>
      </c>
      <c r="B48" s="45" t="s">
        <v>42</v>
      </c>
      <c r="C48" s="46"/>
      <c r="D48" s="46"/>
      <c r="E48" s="46"/>
      <c r="F48" s="47"/>
    </row>
    <row r="49" spans="1:6" ht="15">
      <c r="A49" s="44" t="s">
        <v>179</v>
      </c>
      <c r="B49" s="45" t="s">
        <v>43</v>
      </c>
      <c r="C49" s="46"/>
      <c r="D49" s="46"/>
      <c r="E49" s="46"/>
      <c r="F49" s="40"/>
    </row>
    <row r="50" spans="1:6" ht="15">
      <c r="A50" s="44" t="s">
        <v>180</v>
      </c>
      <c r="B50" s="45" t="s">
        <v>44</v>
      </c>
      <c r="C50" s="46"/>
      <c r="D50" s="46"/>
      <c r="E50" s="46"/>
      <c r="F50" s="40"/>
    </row>
    <row r="51" spans="1:6" s="1" customFormat="1" ht="15">
      <c r="A51" s="41">
        <v>418</v>
      </c>
      <c r="B51" s="42" t="s">
        <v>45</v>
      </c>
      <c r="C51" s="43">
        <f>C52+C53</f>
        <v>80000</v>
      </c>
      <c r="D51" s="43">
        <f>D52</f>
        <v>0</v>
      </c>
      <c r="E51" s="43">
        <f>E52</f>
        <v>0</v>
      </c>
      <c r="F51" s="40">
        <v>0</v>
      </c>
    </row>
    <row r="52" spans="1:6" s="1" customFormat="1" ht="15">
      <c r="A52" s="115" t="s">
        <v>331</v>
      </c>
      <c r="B52" s="116" t="s">
        <v>333</v>
      </c>
      <c r="C52" s="106">
        <v>40000</v>
      </c>
      <c r="D52" s="106">
        <v>0</v>
      </c>
      <c r="E52" s="106">
        <v>0</v>
      </c>
      <c r="F52" s="40"/>
    </row>
    <row r="53" spans="1:6" s="1" customFormat="1" ht="15">
      <c r="A53" s="115" t="s">
        <v>332</v>
      </c>
      <c r="B53" s="116" t="s">
        <v>334</v>
      </c>
      <c r="C53" s="106">
        <v>40000</v>
      </c>
      <c r="D53" s="106">
        <v>0</v>
      </c>
      <c r="E53" s="106">
        <v>0</v>
      </c>
      <c r="F53" s="40"/>
    </row>
    <row r="54" spans="1:6" s="1" customFormat="1" ht="15">
      <c r="A54" s="41">
        <v>419</v>
      </c>
      <c r="B54" s="42" t="s">
        <v>46</v>
      </c>
      <c r="C54" s="43">
        <f>C59+C60</f>
        <v>98400</v>
      </c>
      <c r="D54" s="43">
        <f>D59+D60</f>
        <v>4964.86</v>
      </c>
      <c r="E54" s="43">
        <f>E59+E60</f>
        <v>13023.86</v>
      </c>
      <c r="F54" s="40">
        <f>E54/C54%</f>
        <v>13.235630081300814</v>
      </c>
    </row>
    <row r="55" spans="1:6" s="1" customFormat="1" ht="15">
      <c r="A55" s="48" t="s">
        <v>262</v>
      </c>
      <c r="B55" s="45" t="s">
        <v>260</v>
      </c>
      <c r="C55" s="46"/>
      <c r="D55" s="46"/>
      <c r="E55" s="46"/>
      <c r="F55" s="47"/>
    </row>
    <row r="56" spans="1:6" s="1" customFormat="1" ht="15">
      <c r="A56" s="48" t="s">
        <v>263</v>
      </c>
      <c r="B56" s="45" t="s">
        <v>261</v>
      </c>
      <c r="C56" s="46"/>
      <c r="D56" s="46"/>
      <c r="E56" s="46"/>
      <c r="F56" s="47"/>
    </row>
    <row r="57" spans="1:6" s="1" customFormat="1" ht="15">
      <c r="A57" s="48" t="s">
        <v>207</v>
      </c>
      <c r="B57" s="45" t="s">
        <v>211</v>
      </c>
      <c r="C57" s="46"/>
      <c r="D57" s="46"/>
      <c r="E57" s="46"/>
      <c r="F57" s="47"/>
    </row>
    <row r="58" spans="1:6" s="1" customFormat="1" ht="15">
      <c r="A58" s="44" t="s">
        <v>208</v>
      </c>
      <c r="B58" s="45" t="s">
        <v>212</v>
      </c>
      <c r="C58" s="46"/>
      <c r="D58" s="46"/>
      <c r="E58" s="46"/>
      <c r="F58" s="47"/>
    </row>
    <row r="59" spans="1:6" s="1" customFormat="1" ht="15">
      <c r="A59" s="44" t="s">
        <v>209</v>
      </c>
      <c r="B59" s="45" t="s">
        <v>213</v>
      </c>
      <c r="C59" s="46">
        <v>8800</v>
      </c>
      <c r="D59" s="46">
        <v>0</v>
      </c>
      <c r="E59" s="46">
        <v>0</v>
      </c>
      <c r="F59" s="47">
        <f>E59/C59%</f>
        <v>0</v>
      </c>
    </row>
    <row r="60" spans="1:6" s="1" customFormat="1" ht="15">
      <c r="A60" s="44" t="s">
        <v>210</v>
      </c>
      <c r="B60" s="45" t="s">
        <v>214</v>
      </c>
      <c r="C60" s="46">
        <v>89600</v>
      </c>
      <c r="D60" s="46">
        <v>4964.86</v>
      </c>
      <c r="E60" s="46">
        <v>13023.86</v>
      </c>
      <c r="F60" s="47">
        <f>E60/C60%</f>
        <v>14.535558035714287</v>
      </c>
    </row>
    <row r="61" spans="1:8" s="1" customFormat="1" ht="15">
      <c r="A61" s="41">
        <v>42</v>
      </c>
      <c r="B61" s="42" t="s">
        <v>47</v>
      </c>
      <c r="C61" s="43">
        <v>51000</v>
      </c>
      <c r="D61" s="109">
        <v>0</v>
      </c>
      <c r="E61" s="109">
        <v>0</v>
      </c>
      <c r="F61" s="40">
        <f>E61/C61%</f>
        <v>0</v>
      </c>
      <c r="H61" s="10"/>
    </row>
    <row r="62" spans="1:6" s="1" customFormat="1" ht="24">
      <c r="A62" s="41">
        <v>43</v>
      </c>
      <c r="B62" s="63" t="s">
        <v>48</v>
      </c>
      <c r="C62" s="43"/>
      <c r="D62" s="43"/>
      <c r="E62" s="43"/>
      <c r="F62" s="40"/>
    </row>
    <row r="63" spans="1:6" ht="24">
      <c r="A63" s="41">
        <v>431</v>
      </c>
      <c r="B63" s="63" t="s">
        <v>48</v>
      </c>
      <c r="C63" s="43">
        <f>C66+C67+C68+C69+C71+C72+C73</f>
        <v>1733012.2</v>
      </c>
      <c r="D63" s="43">
        <f>D66+D67+D68+D69+D71+D72+D73+D70</f>
        <v>186987.1</v>
      </c>
      <c r="E63" s="43">
        <f>E66+E67+E68+E69+E71+E72+E73+E70</f>
        <v>327167.28</v>
      </c>
      <c r="F63" s="40">
        <f>E63/C63%</f>
        <v>18.87853299590159</v>
      </c>
    </row>
    <row r="64" spans="1:6" s="11" customFormat="1" ht="15">
      <c r="A64" s="48" t="s">
        <v>271</v>
      </c>
      <c r="B64" s="45" t="s">
        <v>272</v>
      </c>
      <c r="C64" s="46"/>
      <c r="D64" s="46"/>
      <c r="E64" s="46"/>
      <c r="F64" s="47"/>
    </row>
    <row r="65" spans="1:6" ht="15">
      <c r="A65" s="48" t="s">
        <v>222</v>
      </c>
      <c r="B65" s="45" t="s">
        <v>223</v>
      </c>
      <c r="C65" s="46"/>
      <c r="D65" s="46"/>
      <c r="E65" s="46"/>
      <c r="F65" s="47"/>
    </row>
    <row r="66" spans="1:6" ht="15">
      <c r="A66" s="48" t="s">
        <v>181</v>
      </c>
      <c r="B66" s="45" t="s">
        <v>70</v>
      </c>
      <c r="C66" s="46">
        <v>1330000</v>
      </c>
      <c r="D66" s="46">
        <v>163957.76</v>
      </c>
      <c r="E66" s="46">
        <v>260793.2</v>
      </c>
      <c r="F66" s="47">
        <f aca="true" t="shared" si="1" ref="F66:F73">E66/C66%</f>
        <v>19.60851127819549</v>
      </c>
    </row>
    <row r="67" spans="1:6" ht="15">
      <c r="A67" s="44" t="s">
        <v>182</v>
      </c>
      <c r="B67" s="45" t="s">
        <v>71</v>
      </c>
      <c r="C67" s="46">
        <v>17000</v>
      </c>
      <c r="D67" s="46">
        <v>0</v>
      </c>
      <c r="E67" s="46">
        <v>0</v>
      </c>
      <c r="F67" s="47">
        <f t="shared" si="1"/>
        <v>0</v>
      </c>
    </row>
    <row r="68" spans="1:6" ht="24">
      <c r="A68" s="44" t="s">
        <v>183</v>
      </c>
      <c r="B68" s="64" t="s">
        <v>72</v>
      </c>
      <c r="C68" s="46">
        <v>99012.2</v>
      </c>
      <c r="D68" s="46">
        <v>7584.34</v>
      </c>
      <c r="E68" s="46">
        <v>17418.68</v>
      </c>
      <c r="F68" s="47">
        <f t="shared" si="1"/>
        <v>17.592458303118203</v>
      </c>
    </row>
    <row r="69" spans="1:6" ht="15">
      <c r="A69" s="44" t="s">
        <v>184</v>
      </c>
      <c r="B69" s="45" t="s">
        <v>73</v>
      </c>
      <c r="C69" s="46">
        <v>80000</v>
      </c>
      <c r="D69" s="46">
        <v>5655</v>
      </c>
      <c r="E69" s="46">
        <v>17865.4</v>
      </c>
      <c r="F69" s="47">
        <f t="shared" si="1"/>
        <v>22.331750000000003</v>
      </c>
    </row>
    <row r="70" spans="1:6" ht="15">
      <c r="A70" s="44" t="s">
        <v>184</v>
      </c>
      <c r="B70" s="45" t="s">
        <v>336</v>
      </c>
      <c r="C70" s="46"/>
      <c r="D70" s="46">
        <v>0</v>
      </c>
      <c r="E70" s="46">
        <v>0</v>
      </c>
      <c r="F70" s="47"/>
    </row>
    <row r="71" spans="1:6" ht="15">
      <c r="A71" s="44" t="s">
        <v>273</v>
      </c>
      <c r="B71" s="45" t="s">
        <v>274</v>
      </c>
      <c r="C71" s="46">
        <v>0</v>
      </c>
      <c r="D71" s="46">
        <v>0</v>
      </c>
      <c r="E71" s="46">
        <v>0</v>
      </c>
      <c r="F71" s="47"/>
    </row>
    <row r="72" spans="1:6" s="1" customFormat="1" ht="15">
      <c r="A72" s="44" t="s">
        <v>185</v>
      </c>
      <c r="B72" s="45" t="s">
        <v>74</v>
      </c>
      <c r="C72" s="46">
        <v>42000</v>
      </c>
      <c r="D72" s="46">
        <v>500</v>
      </c>
      <c r="E72" s="46">
        <v>3250</v>
      </c>
      <c r="F72" s="47">
        <f t="shared" si="1"/>
        <v>7.738095238095238</v>
      </c>
    </row>
    <row r="73" spans="1:6" ht="15">
      <c r="A73" s="44" t="s">
        <v>186</v>
      </c>
      <c r="B73" s="45" t="s">
        <v>75</v>
      </c>
      <c r="C73" s="46">
        <v>165000</v>
      </c>
      <c r="D73" s="46">
        <v>9290</v>
      </c>
      <c r="E73" s="46">
        <v>27840</v>
      </c>
      <c r="F73" s="47">
        <f t="shared" si="1"/>
        <v>16.87272727272727</v>
      </c>
    </row>
    <row r="74" spans="1:6" ht="15">
      <c r="A74" s="41">
        <v>432</v>
      </c>
      <c r="B74" s="42" t="s">
        <v>49</v>
      </c>
      <c r="C74" s="43">
        <f>SUM(C75:C77)</f>
        <v>230000</v>
      </c>
      <c r="D74" s="43">
        <f>D77</f>
        <v>8076.57</v>
      </c>
      <c r="E74" s="43">
        <f>E77</f>
        <v>22509.71</v>
      </c>
      <c r="F74" s="40">
        <f>E74/C74%</f>
        <v>9.786830434782608</v>
      </c>
    </row>
    <row r="75" spans="1:6" ht="15">
      <c r="A75" s="44" t="s">
        <v>187</v>
      </c>
      <c r="B75" s="45" t="s">
        <v>76</v>
      </c>
      <c r="C75" s="46"/>
      <c r="D75" s="46"/>
      <c r="E75" s="46"/>
      <c r="F75" s="40"/>
    </row>
    <row r="76" spans="1:6" s="1" customFormat="1" ht="15">
      <c r="A76" s="44" t="s">
        <v>188</v>
      </c>
      <c r="B76" s="45" t="s">
        <v>77</v>
      </c>
      <c r="C76" s="46"/>
      <c r="D76" s="46"/>
      <c r="E76" s="46"/>
      <c r="F76" s="40"/>
    </row>
    <row r="77" spans="1:6" s="1" customFormat="1" ht="15">
      <c r="A77" s="44" t="s">
        <v>189</v>
      </c>
      <c r="B77" s="45" t="s">
        <v>78</v>
      </c>
      <c r="C77" s="46">
        <v>230000</v>
      </c>
      <c r="D77" s="46">
        <v>8076.57</v>
      </c>
      <c r="E77" s="46">
        <v>22509.71</v>
      </c>
      <c r="F77" s="47">
        <f>E77/C77%</f>
        <v>9.786830434782608</v>
      </c>
    </row>
    <row r="78" spans="1:6" ht="15">
      <c r="A78" s="41" t="s">
        <v>200</v>
      </c>
      <c r="B78" s="42" t="s">
        <v>50</v>
      </c>
      <c r="C78" s="43"/>
      <c r="D78" s="43"/>
      <c r="E78" s="43"/>
      <c r="F78" s="40"/>
    </row>
    <row r="79" spans="1:6" ht="15">
      <c r="A79" s="41">
        <v>441</v>
      </c>
      <c r="B79" s="42" t="s">
        <v>50</v>
      </c>
      <c r="C79" s="43">
        <f>C81+C84+C86</f>
        <v>581987.8</v>
      </c>
      <c r="D79" s="43">
        <f>D81+D84+D86</f>
        <v>10085</v>
      </c>
      <c r="E79" s="43">
        <f>E81+E84+E86</f>
        <v>22540.66</v>
      </c>
      <c r="F79" s="40">
        <f>E79/C79%</f>
        <v>3.873046823318289</v>
      </c>
    </row>
    <row r="80" spans="1:6" ht="15">
      <c r="A80" s="48" t="s">
        <v>275</v>
      </c>
      <c r="B80" s="45" t="s">
        <v>276</v>
      </c>
      <c r="C80" s="43"/>
      <c r="D80" s="43"/>
      <c r="E80" s="43"/>
      <c r="F80" s="40"/>
    </row>
    <row r="81" spans="1:6" ht="15">
      <c r="A81" s="44" t="s">
        <v>190</v>
      </c>
      <c r="B81" s="45" t="s">
        <v>51</v>
      </c>
      <c r="C81" s="46">
        <v>516987.8</v>
      </c>
      <c r="D81" s="46">
        <v>0</v>
      </c>
      <c r="E81" s="46">
        <v>6704.5</v>
      </c>
      <c r="F81" s="47">
        <f>E81/C81%</f>
        <v>1.296839113031294</v>
      </c>
    </row>
    <row r="82" spans="1:6" ht="15">
      <c r="A82" s="44" t="s">
        <v>191</v>
      </c>
      <c r="B82" s="45" t="s">
        <v>52</v>
      </c>
      <c r="C82" s="46"/>
      <c r="D82" s="46"/>
      <c r="E82" s="46"/>
      <c r="F82" s="47"/>
    </row>
    <row r="83" spans="1:6" ht="15">
      <c r="A83" s="44" t="s">
        <v>192</v>
      </c>
      <c r="B83" s="45" t="s">
        <v>53</v>
      </c>
      <c r="C83" s="46"/>
      <c r="D83" s="46"/>
      <c r="E83" s="46"/>
      <c r="F83" s="40"/>
    </row>
    <row r="84" spans="1:6" ht="15">
      <c r="A84" s="44" t="s">
        <v>193</v>
      </c>
      <c r="B84" s="45" t="s">
        <v>54</v>
      </c>
      <c r="C84" s="46">
        <v>30000</v>
      </c>
      <c r="D84" s="46">
        <v>10085</v>
      </c>
      <c r="E84" s="46">
        <v>15836.16</v>
      </c>
      <c r="F84" s="47">
        <f>E84/C84%</f>
        <v>52.7872</v>
      </c>
    </row>
    <row r="85" spans="1:6" s="1" customFormat="1" ht="15">
      <c r="A85" s="44" t="s">
        <v>194</v>
      </c>
      <c r="B85" s="45" t="s">
        <v>55</v>
      </c>
      <c r="C85" s="46"/>
      <c r="D85" s="46"/>
      <c r="E85" s="46"/>
      <c r="F85" s="47"/>
    </row>
    <row r="86" spans="1:6" s="1" customFormat="1" ht="15">
      <c r="A86" s="44" t="s">
        <v>195</v>
      </c>
      <c r="B86" s="45" t="s">
        <v>56</v>
      </c>
      <c r="C86" s="46">
        <v>35000</v>
      </c>
      <c r="D86" s="46">
        <v>0</v>
      </c>
      <c r="E86" s="46">
        <v>0</v>
      </c>
      <c r="F86" s="47">
        <f>E86/C86%</f>
        <v>0</v>
      </c>
    </row>
    <row r="87" spans="1:6" s="1" customFormat="1" ht="15">
      <c r="A87" s="41" t="s">
        <v>201</v>
      </c>
      <c r="B87" s="42" t="s">
        <v>57</v>
      </c>
      <c r="C87" s="43"/>
      <c r="D87" s="43"/>
      <c r="E87" s="43"/>
      <c r="F87" s="40"/>
    </row>
    <row r="88" spans="1:6" s="1" customFormat="1" ht="15">
      <c r="A88" s="41">
        <v>451</v>
      </c>
      <c r="B88" s="42" t="s">
        <v>57</v>
      </c>
      <c r="C88" s="43"/>
      <c r="D88" s="43"/>
      <c r="E88" s="43"/>
      <c r="F88" s="40"/>
    </row>
    <row r="89" spans="1:6" s="1" customFormat="1" ht="15">
      <c r="A89" s="44" t="s">
        <v>215</v>
      </c>
      <c r="B89" s="45" t="s">
        <v>218</v>
      </c>
      <c r="C89" s="43"/>
      <c r="D89" s="43"/>
      <c r="E89" s="43"/>
      <c r="F89" s="40"/>
    </row>
    <row r="90" spans="1:6" s="1" customFormat="1" ht="15">
      <c r="A90" s="44" t="s">
        <v>216</v>
      </c>
      <c r="B90" s="45" t="s">
        <v>219</v>
      </c>
      <c r="C90" s="106"/>
      <c r="D90" s="46"/>
      <c r="E90" s="46"/>
      <c r="F90" s="47"/>
    </row>
    <row r="91" spans="1:6" s="1" customFormat="1" ht="15">
      <c r="A91" s="44" t="s">
        <v>217</v>
      </c>
      <c r="B91" s="45" t="s">
        <v>220</v>
      </c>
      <c r="C91" s="43"/>
      <c r="D91" s="43" t="s">
        <v>327</v>
      </c>
      <c r="E91" s="43" t="s">
        <v>327</v>
      </c>
      <c r="F91" s="40"/>
    </row>
    <row r="92" spans="1:6" ht="15">
      <c r="A92" s="41" t="s">
        <v>202</v>
      </c>
      <c r="B92" s="42" t="s">
        <v>58</v>
      </c>
      <c r="C92" s="43"/>
      <c r="D92" s="43"/>
      <c r="E92" s="43"/>
      <c r="F92" s="40"/>
    </row>
    <row r="93" spans="1:6" ht="15">
      <c r="A93" s="41">
        <v>461</v>
      </c>
      <c r="B93" s="42" t="s">
        <v>59</v>
      </c>
      <c r="C93" s="43">
        <f>SUM(C94:C95)</f>
        <v>567200</v>
      </c>
      <c r="D93" s="43">
        <f>SUM(D94:D95)</f>
        <v>42406.01</v>
      </c>
      <c r="E93" s="43">
        <f>SUM(E94:E95)</f>
        <v>125206.68</v>
      </c>
      <c r="F93" s="40">
        <v>0</v>
      </c>
    </row>
    <row r="94" spans="1:6" s="1" customFormat="1" ht="15">
      <c r="A94" s="44" t="s">
        <v>196</v>
      </c>
      <c r="B94" s="45" t="s">
        <v>60</v>
      </c>
      <c r="C94" s="46">
        <v>567200</v>
      </c>
      <c r="D94" s="46">
        <v>42406.01</v>
      </c>
      <c r="E94" s="46">
        <v>125206.68</v>
      </c>
      <c r="F94" s="47"/>
    </row>
    <row r="95" spans="1:6" ht="15">
      <c r="A95" s="44" t="s">
        <v>197</v>
      </c>
      <c r="B95" s="45" t="s">
        <v>61</v>
      </c>
      <c r="C95" s="46"/>
      <c r="D95" s="46"/>
      <c r="E95" s="46"/>
      <c r="F95" s="40"/>
    </row>
    <row r="96" spans="1:6" ht="15">
      <c r="A96" s="41">
        <v>462</v>
      </c>
      <c r="B96" s="42" t="s">
        <v>62</v>
      </c>
      <c r="C96" s="43">
        <f>SUM(C97:C98)</f>
        <v>0</v>
      </c>
      <c r="D96" s="43">
        <f>SUM(D97:D98)</f>
        <v>0</v>
      </c>
      <c r="E96" s="43">
        <f>SUM(E97:E98)</f>
        <v>0</v>
      </c>
      <c r="F96" s="40">
        <v>0</v>
      </c>
    </row>
    <row r="97" spans="1:6" s="1" customFormat="1" ht="15">
      <c r="A97" s="44" t="s">
        <v>198</v>
      </c>
      <c r="B97" s="45" t="s">
        <v>63</v>
      </c>
      <c r="C97" s="46"/>
      <c r="D97" s="46"/>
      <c r="E97" s="46"/>
      <c r="F97" s="40"/>
    </row>
    <row r="98" spans="1:6" s="1" customFormat="1" ht="15">
      <c r="A98" s="44" t="s">
        <v>199</v>
      </c>
      <c r="B98" s="45" t="s">
        <v>64</v>
      </c>
      <c r="C98" s="46"/>
      <c r="D98" s="46"/>
      <c r="E98" s="46"/>
      <c r="F98" s="40"/>
    </row>
    <row r="99" spans="1:6" s="1" customFormat="1" ht="15" hidden="1">
      <c r="A99" s="41">
        <v>463</v>
      </c>
      <c r="B99" s="42" t="s">
        <v>65</v>
      </c>
      <c r="C99" s="43"/>
      <c r="D99" s="43"/>
      <c r="E99" s="43"/>
      <c r="F99" s="40"/>
    </row>
    <row r="100" spans="1:6" s="1" customFormat="1" ht="15" hidden="1">
      <c r="A100" s="44" t="s">
        <v>221</v>
      </c>
      <c r="B100" s="45" t="s">
        <v>65</v>
      </c>
      <c r="C100" s="43"/>
      <c r="D100" s="43"/>
      <c r="E100" s="43"/>
      <c r="F100" s="40"/>
    </row>
    <row r="101" spans="1:6" s="1" customFormat="1" ht="15" hidden="1">
      <c r="A101" s="41"/>
      <c r="B101" s="42"/>
      <c r="C101" s="43"/>
      <c r="D101" s="43"/>
      <c r="E101" s="43"/>
      <c r="F101" s="40"/>
    </row>
    <row r="102" spans="1:6" s="1" customFormat="1" ht="15">
      <c r="A102" s="41">
        <v>463</v>
      </c>
      <c r="B102" s="42" t="s">
        <v>65</v>
      </c>
      <c r="C102" s="43">
        <f>C103+C104</f>
        <v>1296000</v>
      </c>
      <c r="D102" s="43">
        <f>D103+D104</f>
        <v>214051.57</v>
      </c>
      <c r="E102" s="43">
        <f>E103+E104</f>
        <v>468452.17</v>
      </c>
      <c r="F102" s="40">
        <f>E102/C102%</f>
        <v>36.14600077160494</v>
      </c>
    </row>
    <row r="103" spans="1:6" ht="15">
      <c r="A103" s="48" t="s">
        <v>328</v>
      </c>
      <c r="B103" s="45" t="s">
        <v>65</v>
      </c>
      <c r="C103" s="46">
        <v>1246000</v>
      </c>
      <c r="D103" s="46">
        <v>198387.03</v>
      </c>
      <c r="E103" s="46">
        <v>414046.6</v>
      </c>
      <c r="F103" s="47">
        <f>E103/C103%</f>
        <v>33.23006420545746</v>
      </c>
    </row>
    <row r="104" spans="1:6" ht="15">
      <c r="A104" s="48" t="s">
        <v>329</v>
      </c>
      <c r="B104" s="45" t="s">
        <v>330</v>
      </c>
      <c r="C104" s="46">
        <v>50000</v>
      </c>
      <c r="D104" s="46">
        <v>15664.54</v>
      </c>
      <c r="E104" s="46">
        <v>54405.57</v>
      </c>
      <c r="F104" s="47"/>
    </row>
    <row r="105" spans="1:6" ht="15">
      <c r="A105" s="41" t="s">
        <v>203</v>
      </c>
      <c r="B105" s="42" t="s">
        <v>66</v>
      </c>
      <c r="C105" s="43">
        <f>C106+C107</f>
        <v>100000</v>
      </c>
      <c r="D105" s="43">
        <f>SUM(D106:D108)</f>
        <v>2250</v>
      </c>
      <c r="E105" s="43">
        <f>SUM(E106:E108)</f>
        <v>5103.55</v>
      </c>
      <c r="F105" s="40">
        <f>E105/C105%</f>
        <v>5.10355</v>
      </c>
    </row>
    <row r="106" spans="1:6" ht="15">
      <c r="A106" s="49">
        <v>471</v>
      </c>
      <c r="B106" s="45" t="s">
        <v>67</v>
      </c>
      <c r="C106" s="46">
        <v>80000</v>
      </c>
      <c r="D106" s="46">
        <v>2250</v>
      </c>
      <c r="E106" s="46">
        <v>5103.55</v>
      </c>
      <c r="F106" s="47">
        <f>E106/C106%</f>
        <v>6.3794375</v>
      </c>
    </row>
    <row r="107" spans="1:6" ht="15">
      <c r="A107" s="49">
        <v>472</v>
      </c>
      <c r="B107" s="45" t="s">
        <v>68</v>
      </c>
      <c r="C107" s="46">
        <v>20000</v>
      </c>
      <c r="D107" s="46">
        <v>0</v>
      </c>
      <c r="E107" s="46">
        <v>0</v>
      </c>
      <c r="F107" s="47">
        <f>E107/C107%</f>
        <v>0</v>
      </c>
    </row>
    <row r="108" spans="1:6" ht="15.75" thickBot="1">
      <c r="A108" s="50">
        <v>473</v>
      </c>
      <c r="B108" s="51" t="s">
        <v>69</v>
      </c>
      <c r="C108" s="52"/>
      <c r="D108" s="52"/>
      <c r="E108" s="52"/>
      <c r="F108" s="53"/>
    </row>
    <row r="109" spans="1:9" ht="15.75" thickTop="1">
      <c r="A109" s="54"/>
      <c r="B109" s="55" t="s">
        <v>204</v>
      </c>
      <c r="C109" s="56">
        <f>C9+C16+C24++C30+C40+C44+C47+C51+C54+C61+C63+C74+C79+C93+C102+C105</f>
        <v>6940000</v>
      </c>
      <c r="D109" s="56">
        <f>D9+D16+D24+D30+D40+D44+D47+D51+D54+D61+D63+D74+D79+D93+D96+D102+D105</f>
        <v>522707.99000000005</v>
      </c>
      <c r="E109" s="56">
        <f>E9+E16+E24+E30+E40+E44+E47+E51+E54+E61+E63+E74+E79+E93+E96+E102+E105</f>
        <v>1112090.94</v>
      </c>
      <c r="F109" s="40">
        <f>E109/C109%</f>
        <v>16.024365129682998</v>
      </c>
      <c r="I109" s="56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21"/>
      <c r="B111" s="21"/>
      <c r="C111" s="21"/>
      <c r="D111" s="21"/>
      <c r="E111" s="21"/>
      <c r="F111" s="21"/>
    </row>
    <row r="112" spans="1:6" ht="15">
      <c r="A112" s="57" t="s">
        <v>311</v>
      </c>
      <c r="B112" s="57"/>
      <c r="C112" s="57"/>
      <c r="D112" s="21"/>
      <c r="E112" s="21"/>
      <c r="F112" s="21"/>
    </row>
    <row r="113" spans="1:6" ht="15">
      <c r="A113" s="57"/>
      <c r="B113" s="57"/>
      <c r="C113" s="57"/>
      <c r="D113" s="21"/>
      <c r="E113" s="21"/>
      <c r="F113" s="21"/>
    </row>
    <row r="114" spans="1:6" ht="28.5" customHeight="1">
      <c r="A114" s="57"/>
      <c r="B114" s="58" t="s">
        <v>312</v>
      </c>
      <c r="C114" s="59" t="s">
        <v>339</v>
      </c>
      <c r="D114" s="21"/>
      <c r="E114" s="21"/>
      <c r="F114" s="21"/>
    </row>
    <row r="115" spans="1:6" ht="16.5" customHeight="1">
      <c r="A115" s="57"/>
      <c r="B115" s="58" t="s">
        <v>335</v>
      </c>
      <c r="C115" s="117">
        <v>321</v>
      </c>
      <c r="D115" s="21"/>
      <c r="E115" s="21"/>
      <c r="F115" s="21"/>
    </row>
    <row r="116" spans="1:6" ht="15">
      <c r="A116" s="57"/>
      <c r="B116" s="60" t="s">
        <v>4</v>
      </c>
      <c r="C116" s="114">
        <f>C117+C118+C119+C120+C121</f>
        <v>239072.59000000003</v>
      </c>
      <c r="D116" s="21"/>
      <c r="E116" s="21"/>
      <c r="F116" s="21"/>
    </row>
    <row r="117" spans="1:6" ht="15">
      <c r="A117" s="57"/>
      <c r="B117" s="62" t="s">
        <v>316</v>
      </c>
      <c r="C117" s="107">
        <v>230416.47</v>
      </c>
      <c r="D117" s="21"/>
      <c r="E117" s="21"/>
      <c r="F117" s="21"/>
    </row>
    <row r="118" spans="1:6" ht="15">
      <c r="A118" s="57"/>
      <c r="B118" s="62" t="s">
        <v>317</v>
      </c>
      <c r="C118" s="107">
        <v>2089.7</v>
      </c>
      <c r="D118" s="21"/>
      <c r="E118" s="21"/>
      <c r="F118" s="21"/>
    </row>
    <row r="119" spans="1:6" ht="15">
      <c r="A119" s="57"/>
      <c r="B119" s="62" t="s">
        <v>318</v>
      </c>
      <c r="C119" s="107">
        <v>4794.6</v>
      </c>
      <c r="D119" s="21"/>
      <c r="E119" s="21"/>
      <c r="F119" s="21"/>
    </row>
    <row r="120" spans="1:6" ht="15">
      <c r="A120" s="57"/>
      <c r="B120" s="62" t="s">
        <v>319</v>
      </c>
      <c r="C120" s="107">
        <v>1771.82</v>
      </c>
      <c r="D120" s="21"/>
      <c r="E120" s="21"/>
      <c r="F120" s="21"/>
    </row>
    <row r="121" spans="1:6" ht="15">
      <c r="A121" s="57"/>
      <c r="B121" s="62" t="s">
        <v>320</v>
      </c>
      <c r="C121" s="107">
        <v>0</v>
      </c>
      <c r="D121" s="21"/>
      <c r="E121" s="21"/>
      <c r="F121" s="21"/>
    </row>
    <row r="122" spans="1:6" ht="15">
      <c r="A122" s="57"/>
      <c r="B122" s="60" t="s">
        <v>10</v>
      </c>
      <c r="C122" s="107">
        <v>9900</v>
      </c>
      <c r="D122" s="21"/>
      <c r="E122" s="21"/>
      <c r="F122" s="21"/>
    </row>
    <row r="123" spans="1:6" ht="15">
      <c r="A123" s="57"/>
      <c r="B123" s="60" t="s">
        <v>18</v>
      </c>
      <c r="C123" s="107">
        <v>17641.53</v>
      </c>
      <c r="D123" s="21"/>
      <c r="E123" s="21"/>
      <c r="F123" s="21"/>
    </row>
    <row r="124" spans="1:6" ht="15">
      <c r="A124" s="57"/>
      <c r="B124" s="60" t="s">
        <v>24</v>
      </c>
      <c r="C124" s="107">
        <v>1587.86</v>
      </c>
      <c r="D124" s="21"/>
      <c r="E124" s="21"/>
      <c r="F124" s="21"/>
    </row>
    <row r="125" spans="1:6" ht="15">
      <c r="A125" s="57"/>
      <c r="B125" s="60" t="s">
        <v>34</v>
      </c>
      <c r="C125" s="107">
        <v>601.13</v>
      </c>
      <c r="D125" s="21"/>
      <c r="E125" s="21"/>
      <c r="F125" s="21"/>
    </row>
    <row r="126" spans="1:6" ht="15">
      <c r="A126" s="57"/>
      <c r="B126" s="60" t="s">
        <v>38</v>
      </c>
      <c r="C126" s="107">
        <v>0</v>
      </c>
      <c r="D126" s="21"/>
      <c r="E126" s="21"/>
      <c r="F126" s="21"/>
    </row>
    <row r="127" spans="1:6" ht="15">
      <c r="A127" s="57"/>
      <c r="B127" s="60" t="s">
        <v>41</v>
      </c>
      <c r="C127" s="107">
        <v>0</v>
      </c>
      <c r="D127" s="21"/>
      <c r="E127" s="21"/>
      <c r="F127" s="21"/>
    </row>
    <row r="128" spans="1:6" ht="15">
      <c r="A128" s="57"/>
      <c r="B128" s="60" t="s">
        <v>45</v>
      </c>
      <c r="C128" s="107">
        <v>2745</v>
      </c>
      <c r="D128" s="21"/>
      <c r="E128" s="21"/>
      <c r="F128" s="21"/>
    </row>
    <row r="129" spans="1:6" ht="15">
      <c r="A129" s="57"/>
      <c r="B129" s="60" t="s">
        <v>46</v>
      </c>
      <c r="C129" s="107">
        <v>381.74</v>
      </c>
      <c r="D129" s="21"/>
      <c r="E129" s="21"/>
      <c r="F129" s="21"/>
    </row>
    <row r="130" spans="1:6" ht="15">
      <c r="A130" s="57"/>
      <c r="B130" s="113" t="s">
        <v>261</v>
      </c>
      <c r="C130" s="107">
        <v>54405.57</v>
      </c>
      <c r="D130" s="21"/>
      <c r="E130" s="21"/>
      <c r="F130" s="21"/>
    </row>
    <row r="131" spans="1:6" ht="15">
      <c r="A131" s="57"/>
      <c r="B131" s="60" t="s">
        <v>47</v>
      </c>
      <c r="C131" s="107">
        <v>0</v>
      </c>
      <c r="D131" s="21"/>
      <c r="E131" s="21"/>
      <c r="F131" s="21"/>
    </row>
    <row r="132" spans="1:6" ht="24">
      <c r="A132" s="57"/>
      <c r="B132" s="63" t="s">
        <v>48</v>
      </c>
      <c r="C132" s="107">
        <v>30000</v>
      </c>
      <c r="D132" s="21"/>
      <c r="E132" s="21"/>
      <c r="F132" s="21"/>
    </row>
    <row r="133" spans="1:6" ht="15">
      <c r="A133" s="57"/>
      <c r="B133" s="60" t="s">
        <v>49</v>
      </c>
      <c r="C133" s="107">
        <v>0</v>
      </c>
      <c r="D133" s="21"/>
      <c r="E133" s="21"/>
      <c r="F133" s="21"/>
    </row>
    <row r="134" spans="1:6" ht="15">
      <c r="A134" s="57"/>
      <c r="B134" s="60" t="s">
        <v>50</v>
      </c>
      <c r="C134" s="107">
        <v>1795.75</v>
      </c>
      <c r="D134" s="21"/>
      <c r="E134" s="21"/>
      <c r="F134" s="21"/>
    </row>
    <row r="135" spans="1:6" ht="15">
      <c r="A135" s="57"/>
      <c r="B135" s="60" t="s">
        <v>57</v>
      </c>
      <c r="C135" s="107">
        <v>110000</v>
      </c>
      <c r="D135" s="21"/>
      <c r="E135" s="21"/>
      <c r="F135" s="21"/>
    </row>
    <row r="136" spans="1:6" ht="15">
      <c r="A136" s="57"/>
      <c r="B136" s="60" t="s">
        <v>58</v>
      </c>
      <c r="C136" s="111">
        <f>C115+C116+C122+C123+C124+C125+C126+C127+C128+C129+C130+C131+C132+C133+C134+C135</f>
        <v>468452.17</v>
      </c>
      <c r="D136" s="21"/>
      <c r="E136" s="21"/>
      <c r="F136" s="21"/>
    </row>
    <row r="137" spans="1:6" ht="15">
      <c r="A137" s="21"/>
      <c r="B137" s="21"/>
      <c r="C137" s="21"/>
      <c r="D137" s="21"/>
      <c r="E137" s="21"/>
      <c r="F137" s="21"/>
    </row>
    <row r="138" spans="1:6" ht="15">
      <c r="A138" s="21"/>
      <c r="B138" s="21"/>
      <c r="C138" s="21"/>
      <c r="D138" s="21"/>
      <c r="E138" s="21"/>
      <c r="F138" s="21"/>
    </row>
    <row r="139" spans="1:6" ht="15">
      <c r="A139" s="21"/>
      <c r="B139" s="21"/>
      <c r="C139" s="21"/>
      <c r="D139" s="21"/>
      <c r="E139" s="21"/>
      <c r="F139" s="21"/>
    </row>
    <row r="140" spans="1:6" ht="15">
      <c r="A140" s="21"/>
      <c r="B140" s="21"/>
      <c r="C140" s="21"/>
      <c r="D140" s="21"/>
      <c r="E140" s="21"/>
      <c r="F140" s="21"/>
    </row>
    <row r="141" spans="1:6" ht="15">
      <c r="A141" s="21"/>
      <c r="B141" s="21"/>
      <c r="C141" s="21"/>
      <c r="D141" s="21"/>
      <c r="E141" s="21"/>
      <c r="F141" s="21"/>
    </row>
    <row r="142" spans="1:6" ht="15">
      <c r="A142" s="21"/>
      <c r="B142" s="21"/>
      <c r="C142" s="21"/>
      <c r="D142" s="21"/>
      <c r="E142" s="21"/>
      <c r="F142" s="21"/>
    </row>
    <row r="143" spans="1:6" ht="15">
      <c r="A143" s="21"/>
      <c r="B143" s="21"/>
      <c r="C143" s="21"/>
      <c r="D143" s="21"/>
      <c r="E143" s="21"/>
      <c r="F143" s="21"/>
    </row>
  </sheetData>
  <sheetProtection/>
  <mergeCells count="2">
    <mergeCell ref="E3:F3"/>
    <mergeCell ref="A5:F5"/>
  </mergeCells>
  <printOptions/>
  <pageMargins left="0.7" right="0.7" top="0.75" bottom="0.75" header="0.3" footer="0.3"/>
  <pageSetup fitToHeight="0" fitToWidth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91">
      <selection activeCell="E109" sqref="E109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1"/>
      <c r="B2" s="21"/>
      <c r="C2" s="21"/>
      <c r="D2" s="21"/>
      <c r="E2" s="128" t="s">
        <v>323</v>
      </c>
      <c r="F2" s="129"/>
    </row>
    <row r="3" spans="1:6" ht="15">
      <c r="A3" s="21"/>
      <c r="B3" s="21"/>
      <c r="C3" s="21"/>
      <c r="D3" s="21"/>
      <c r="E3" s="21"/>
      <c r="F3" s="21"/>
    </row>
    <row r="4" spans="1:6" ht="15">
      <c r="A4" s="130" t="s">
        <v>324</v>
      </c>
      <c r="B4" s="133"/>
      <c r="C4" s="133"/>
      <c r="D4" s="133"/>
      <c r="E4" s="133"/>
      <c r="F4" s="134"/>
    </row>
    <row r="5" spans="1:6" s="1" customFormat="1" ht="45.75" customHeight="1" thickBot="1">
      <c r="A5" s="36" t="s">
        <v>0</v>
      </c>
      <c r="B5" s="36" t="s">
        <v>1</v>
      </c>
      <c r="C5" s="37" t="s">
        <v>269</v>
      </c>
      <c r="D5" s="37" t="s">
        <v>310</v>
      </c>
      <c r="E5" s="37" t="s">
        <v>270</v>
      </c>
      <c r="F5" s="37" t="s">
        <v>79</v>
      </c>
    </row>
    <row r="6" spans="1:6" s="1" customFormat="1" ht="15.75" thickTop="1">
      <c r="A6" s="38" t="s">
        <v>2</v>
      </c>
      <c r="B6" s="39" t="s">
        <v>3</v>
      </c>
      <c r="C6" s="40"/>
      <c r="D6" s="40"/>
      <c r="E6" s="40"/>
      <c r="F6" s="40"/>
    </row>
    <row r="7" spans="1:6" s="1" customFormat="1" ht="15">
      <c r="A7" s="41">
        <v>41</v>
      </c>
      <c r="B7" s="42" t="s">
        <v>3</v>
      </c>
      <c r="C7" s="43"/>
      <c r="D7" s="43"/>
      <c r="E7" s="43"/>
      <c r="F7" s="40"/>
    </row>
    <row r="8" spans="1:6" s="1" customFormat="1" ht="15">
      <c r="A8" s="41">
        <v>411</v>
      </c>
      <c r="B8" s="42" t="s">
        <v>4</v>
      </c>
      <c r="C8" s="43"/>
      <c r="D8" s="43"/>
      <c r="E8" s="43"/>
      <c r="F8" s="40"/>
    </row>
    <row r="9" spans="1:6" ht="15">
      <c r="A9" s="44" t="s">
        <v>149</v>
      </c>
      <c r="B9" s="45" t="s">
        <v>5</v>
      </c>
      <c r="C9" s="46"/>
      <c r="D9" s="46"/>
      <c r="E9" s="46"/>
      <c r="F9" s="47"/>
    </row>
    <row r="10" spans="1:6" ht="15">
      <c r="A10" s="44" t="s">
        <v>150</v>
      </c>
      <c r="B10" s="45" t="s">
        <v>6</v>
      </c>
      <c r="C10" s="46"/>
      <c r="D10" s="46"/>
      <c r="E10" s="46"/>
      <c r="F10" s="47"/>
    </row>
    <row r="11" spans="1:6" ht="15">
      <c r="A11" s="44" t="s">
        <v>151</v>
      </c>
      <c r="B11" s="45" t="s">
        <v>7</v>
      </c>
      <c r="C11" s="46"/>
      <c r="D11" s="46"/>
      <c r="E11" s="46"/>
      <c r="F11" s="47"/>
    </row>
    <row r="12" spans="1:6" ht="15">
      <c r="A12" s="44" t="s">
        <v>152</v>
      </c>
      <c r="B12" s="45" t="s">
        <v>8</v>
      </c>
      <c r="C12" s="46"/>
      <c r="D12" s="46"/>
      <c r="E12" s="46"/>
      <c r="F12" s="47"/>
    </row>
    <row r="13" spans="1:6" ht="15">
      <c r="A13" s="44" t="s">
        <v>153</v>
      </c>
      <c r="B13" s="45" t="s">
        <v>9</v>
      </c>
      <c r="C13" s="46"/>
      <c r="D13" s="46"/>
      <c r="E13" s="46"/>
      <c r="F13" s="47"/>
    </row>
    <row r="14" spans="1:6" s="1" customFormat="1" ht="15">
      <c r="A14" s="41">
        <v>412</v>
      </c>
      <c r="B14" s="42" t="s">
        <v>10</v>
      </c>
      <c r="C14" s="43"/>
      <c r="D14" s="43"/>
      <c r="E14" s="43"/>
      <c r="F14" s="40"/>
    </row>
    <row r="15" spans="1:6" ht="15">
      <c r="A15" s="44" t="s">
        <v>154</v>
      </c>
      <c r="B15" s="45" t="s">
        <v>11</v>
      </c>
      <c r="C15" s="46"/>
      <c r="D15" s="46"/>
      <c r="E15" s="46"/>
      <c r="F15" s="40"/>
    </row>
    <row r="16" spans="1:6" ht="15">
      <c r="A16" s="44" t="s">
        <v>155</v>
      </c>
      <c r="B16" s="45" t="s">
        <v>12</v>
      </c>
      <c r="C16" s="46"/>
      <c r="D16" s="46"/>
      <c r="E16" s="46"/>
      <c r="F16" s="40"/>
    </row>
    <row r="17" spans="1:6" ht="15">
      <c r="A17" s="44" t="s">
        <v>156</v>
      </c>
      <c r="B17" s="45" t="s">
        <v>13</v>
      </c>
      <c r="C17" s="46"/>
      <c r="D17" s="46"/>
      <c r="E17" s="46"/>
      <c r="F17" s="40"/>
    </row>
    <row r="18" spans="1:6" ht="15">
      <c r="A18" s="44" t="s">
        <v>157</v>
      </c>
      <c r="B18" s="45" t="s">
        <v>14</v>
      </c>
      <c r="C18" s="46"/>
      <c r="D18" s="46"/>
      <c r="E18" s="46"/>
      <c r="F18" s="40"/>
    </row>
    <row r="19" spans="1:6" ht="15">
      <c r="A19" s="44" t="s">
        <v>158</v>
      </c>
      <c r="B19" s="45" t="s">
        <v>15</v>
      </c>
      <c r="C19" s="46"/>
      <c r="D19" s="46"/>
      <c r="E19" s="46"/>
      <c r="F19" s="40"/>
    </row>
    <row r="20" spans="1:6" ht="15">
      <c r="A20" s="44" t="s">
        <v>159</v>
      </c>
      <c r="B20" s="45" t="s">
        <v>16</v>
      </c>
      <c r="C20" s="46"/>
      <c r="D20" s="46"/>
      <c r="E20" s="46"/>
      <c r="F20" s="40"/>
    </row>
    <row r="21" spans="1:6" ht="15">
      <c r="A21" s="44" t="s">
        <v>160</v>
      </c>
      <c r="B21" s="45" t="s">
        <v>17</v>
      </c>
      <c r="C21" s="46"/>
      <c r="D21" s="46"/>
      <c r="E21" s="46"/>
      <c r="F21" s="47"/>
    </row>
    <row r="22" spans="1:6" s="1" customFormat="1" ht="15">
      <c r="A22" s="41">
        <v>413</v>
      </c>
      <c r="B22" s="42" t="s">
        <v>18</v>
      </c>
      <c r="C22" s="43"/>
      <c r="D22" s="43"/>
      <c r="E22" s="43"/>
      <c r="F22" s="40"/>
    </row>
    <row r="23" spans="1:6" ht="15">
      <c r="A23" s="44" t="s">
        <v>161</v>
      </c>
      <c r="B23" s="45" t="s">
        <v>19</v>
      </c>
      <c r="C23" s="46"/>
      <c r="D23" s="46"/>
      <c r="E23" s="46"/>
      <c r="F23" s="47"/>
    </row>
    <row r="24" spans="1:6" ht="15">
      <c r="A24" s="44" t="s">
        <v>162</v>
      </c>
      <c r="B24" s="45" t="s">
        <v>20</v>
      </c>
      <c r="C24" s="46"/>
      <c r="D24" s="46"/>
      <c r="E24" s="46"/>
      <c r="F24" s="47"/>
    </row>
    <row r="25" spans="1:6" ht="15">
      <c r="A25" s="44" t="s">
        <v>163</v>
      </c>
      <c r="B25" s="45" t="s">
        <v>21</v>
      </c>
      <c r="C25" s="46"/>
      <c r="D25" s="46"/>
      <c r="E25" s="46"/>
      <c r="F25" s="47"/>
    </row>
    <row r="26" spans="1:6" ht="15">
      <c r="A26" s="44" t="s">
        <v>164</v>
      </c>
      <c r="B26" s="45" t="s">
        <v>22</v>
      </c>
      <c r="C26" s="46"/>
      <c r="D26" s="46"/>
      <c r="E26" s="46"/>
      <c r="F26" s="47"/>
    </row>
    <row r="27" spans="1:6" ht="15">
      <c r="A27" s="44" t="s">
        <v>165</v>
      </c>
      <c r="B27" s="45" t="s">
        <v>23</v>
      </c>
      <c r="C27" s="46"/>
      <c r="D27" s="46"/>
      <c r="E27" s="46"/>
      <c r="F27" s="47"/>
    </row>
    <row r="28" spans="1:6" s="1" customFormat="1" ht="15">
      <c r="A28" s="41">
        <v>414</v>
      </c>
      <c r="B28" s="42" t="s">
        <v>24</v>
      </c>
      <c r="C28" s="43"/>
      <c r="D28" s="43"/>
      <c r="E28" s="43"/>
      <c r="F28" s="40"/>
    </row>
    <row r="29" spans="1:6" ht="15">
      <c r="A29" s="44" t="s">
        <v>166</v>
      </c>
      <c r="B29" s="45" t="s">
        <v>25</v>
      </c>
      <c r="C29" s="46"/>
      <c r="D29" s="46"/>
      <c r="E29" s="46"/>
      <c r="F29" s="47"/>
    </row>
    <row r="30" spans="1:6" ht="15">
      <c r="A30" s="44" t="s">
        <v>167</v>
      </c>
      <c r="B30" s="45" t="s">
        <v>26</v>
      </c>
      <c r="C30" s="46"/>
      <c r="D30" s="46"/>
      <c r="E30" s="46"/>
      <c r="F30" s="47"/>
    </row>
    <row r="31" spans="1:6" ht="15">
      <c r="A31" s="44" t="s">
        <v>168</v>
      </c>
      <c r="B31" s="45" t="s">
        <v>27</v>
      </c>
      <c r="C31" s="46"/>
      <c r="D31" s="46"/>
      <c r="E31" s="46"/>
      <c r="F31" s="47"/>
    </row>
    <row r="32" spans="1:6" ht="15">
      <c r="A32" s="44" t="s">
        <v>169</v>
      </c>
      <c r="B32" s="45" t="s">
        <v>28</v>
      </c>
      <c r="C32" s="46"/>
      <c r="D32" s="46"/>
      <c r="E32" s="46"/>
      <c r="F32" s="47"/>
    </row>
    <row r="33" spans="1:6" ht="15">
      <c r="A33" s="44" t="s">
        <v>170</v>
      </c>
      <c r="B33" s="45" t="s">
        <v>29</v>
      </c>
      <c r="C33" s="46"/>
      <c r="D33" s="46"/>
      <c r="E33" s="46"/>
      <c r="F33" s="40"/>
    </row>
    <row r="34" spans="1:6" ht="15">
      <c r="A34" s="44" t="s">
        <v>171</v>
      </c>
      <c r="B34" s="45" t="s">
        <v>30</v>
      </c>
      <c r="C34" s="46"/>
      <c r="D34" s="46"/>
      <c r="E34" s="46"/>
      <c r="F34" s="40"/>
    </row>
    <row r="35" spans="1:6" ht="15">
      <c r="A35" s="44" t="s">
        <v>172</v>
      </c>
      <c r="B35" s="45" t="s">
        <v>31</v>
      </c>
      <c r="C35" s="46"/>
      <c r="D35" s="46"/>
      <c r="E35" s="46"/>
      <c r="F35" s="47"/>
    </row>
    <row r="36" spans="1:6" ht="15">
      <c r="A36" s="44" t="s">
        <v>173</v>
      </c>
      <c r="B36" s="45" t="s">
        <v>32</v>
      </c>
      <c r="C36" s="46"/>
      <c r="D36" s="46"/>
      <c r="E36" s="46"/>
      <c r="F36" s="40"/>
    </row>
    <row r="37" spans="1:6" ht="15">
      <c r="A37" s="44" t="s">
        <v>174</v>
      </c>
      <c r="B37" s="45" t="s">
        <v>33</v>
      </c>
      <c r="C37" s="46"/>
      <c r="D37" s="46"/>
      <c r="E37" s="46"/>
      <c r="F37" s="47"/>
    </row>
    <row r="38" spans="1:6" s="1" customFormat="1" ht="15">
      <c r="A38" s="41">
        <v>415</v>
      </c>
      <c r="B38" s="42" t="s">
        <v>34</v>
      </c>
      <c r="C38" s="43"/>
      <c r="D38" s="43"/>
      <c r="E38" s="43"/>
      <c r="F38" s="40"/>
    </row>
    <row r="39" spans="1:6" ht="15">
      <c r="A39" s="44" t="s">
        <v>175</v>
      </c>
      <c r="B39" s="45" t="s">
        <v>35</v>
      </c>
      <c r="C39" s="46"/>
      <c r="D39" s="46"/>
      <c r="E39" s="46"/>
      <c r="F39" s="40"/>
    </row>
    <row r="40" spans="1:6" ht="15">
      <c r="A40" s="44" t="s">
        <v>176</v>
      </c>
      <c r="B40" s="45" t="s">
        <v>36</v>
      </c>
      <c r="C40" s="46"/>
      <c r="D40" s="46"/>
      <c r="E40" s="46"/>
      <c r="F40" s="40"/>
    </row>
    <row r="41" spans="1:6" ht="15">
      <c r="A41" s="44" t="s">
        <v>177</v>
      </c>
      <c r="B41" s="45" t="s">
        <v>37</v>
      </c>
      <c r="C41" s="46"/>
      <c r="D41" s="46"/>
      <c r="E41" s="46"/>
      <c r="F41" s="47"/>
    </row>
    <row r="42" spans="1:6" s="1" customFormat="1" ht="15">
      <c r="A42" s="41">
        <v>416</v>
      </c>
      <c r="B42" s="42" t="s">
        <v>38</v>
      </c>
      <c r="C42" s="43"/>
      <c r="D42" s="43"/>
      <c r="E42" s="43"/>
      <c r="F42" s="40"/>
    </row>
    <row r="43" spans="1:6" ht="15">
      <c r="A43" s="44" t="s">
        <v>205</v>
      </c>
      <c r="B43" s="45" t="s">
        <v>39</v>
      </c>
      <c r="C43" s="46"/>
      <c r="D43" s="46"/>
      <c r="E43" s="46"/>
      <c r="F43" s="47"/>
    </row>
    <row r="44" spans="1:6" ht="15">
      <c r="A44" s="44" t="s">
        <v>206</v>
      </c>
      <c r="B44" s="45" t="s">
        <v>40</v>
      </c>
      <c r="C44" s="46"/>
      <c r="D44" s="46"/>
      <c r="E44" s="46"/>
      <c r="F44" s="40"/>
    </row>
    <row r="45" spans="1:6" s="1" customFormat="1" ht="15">
      <c r="A45" s="41">
        <v>417</v>
      </c>
      <c r="B45" s="42" t="s">
        <v>41</v>
      </c>
      <c r="C45" s="43"/>
      <c r="D45" s="43"/>
      <c r="E45" s="43"/>
      <c r="F45" s="40"/>
    </row>
    <row r="46" spans="1:6" ht="15">
      <c r="A46" s="44" t="s">
        <v>178</v>
      </c>
      <c r="B46" s="45" t="s">
        <v>42</v>
      </c>
      <c r="C46" s="46"/>
      <c r="D46" s="46"/>
      <c r="E46" s="46"/>
      <c r="F46" s="47"/>
    </row>
    <row r="47" spans="1:6" ht="15">
      <c r="A47" s="44" t="s">
        <v>179</v>
      </c>
      <c r="B47" s="45" t="s">
        <v>43</v>
      </c>
      <c r="C47" s="46"/>
      <c r="D47" s="46"/>
      <c r="E47" s="46"/>
      <c r="F47" s="40"/>
    </row>
    <row r="48" spans="1:6" ht="15">
      <c r="A48" s="44" t="s">
        <v>180</v>
      </c>
      <c r="B48" s="45" t="s">
        <v>44</v>
      </c>
      <c r="C48" s="46"/>
      <c r="D48" s="46"/>
      <c r="E48" s="46"/>
      <c r="F48" s="40"/>
    </row>
    <row r="49" spans="1:6" s="1" customFormat="1" ht="15">
      <c r="A49" s="41">
        <v>418</v>
      </c>
      <c r="B49" s="42" t="s">
        <v>45</v>
      </c>
      <c r="C49" s="43"/>
      <c r="D49" s="43"/>
      <c r="E49" s="43"/>
      <c r="F49" s="40"/>
    </row>
    <row r="50" spans="1:6" s="1" customFormat="1" ht="15">
      <c r="A50" s="41">
        <v>419</v>
      </c>
      <c r="B50" s="42" t="s">
        <v>46</v>
      </c>
      <c r="C50" s="43"/>
      <c r="D50" s="43"/>
      <c r="E50" s="43"/>
      <c r="F50" s="40"/>
    </row>
    <row r="51" spans="1:6" s="1" customFormat="1" ht="15">
      <c r="A51" s="48" t="s">
        <v>262</v>
      </c>
      <c r="B51" s="45" t="s">
        <v>260</v>
      </c>
      <c r="C51" s="46"/>
      <c r="D51" s="46"/>
      <c r="E51" s="46"/>
      <c r="F51" s="47"/>
    </row>
    <row r="52" spans="1:6" s="1" customFormat="1" ht="15">
      <c r="A52" s="48" t="s">
        <v>263</v>
      </c>
      <c r="B52" s="45" t="s">
        <v>261</v>
      </c>
      <c r="C52" s="46"/>
      <c r="D52" s="46"/>
      <c r="E52" s="46"/>
      <c r="F52" s="47"/>
    </row>
    <row r="53" spans="1:6" s="1" customFormat="1" ht="15">
      <c r="A53" s="48" t="s">
        <v>207</v>
      </c>
      <c r="B53" s="45" t="s">
        <v>211</v>
      </c>
      <c r="C53" s="46"/>
      <c r="D53" s="46"/>
      <c r="E53" s="46"/>
      <c r="F53" s="47"/>
    </row>
    <row r="54" spans="1:6" s="1" customFormat="1" ht="15">
      <c r="A54" s="44" t="s">
        <v>208</v>
      </c>
      <c r="B54" s="45" t="s">
        <v>212</v>
      </c>
      <c r="C54" s="46"/>
      <c r="D54" s="46"/>
      <c r="E54" s="46"/>
      <c r="F54" s="47"/>
    </row>
    <row r="55" spans="1:6" s="1" customFormat="1" ht="15">
      <c r="A55" s="44" t="s">
        <v>209</v>
      </c>
      <c r="B55" s="45" t="s">
        <v>213</v>
      </c>
      <c r="C55" s="46"/>
      <c r="D55" s="46"/>
      <c r="E55" s="46"/>
      <c r="F55" s="47"/>
    </row>
    <row r="56" spans="1:6" s="1" customFormat="1" ht="15">
      <c r="A56" s="44" t="s">
        <v>210</v>
      </c>
      <c r="B56" s="45" t="s">
        <v>214</v>
      </c>
      <c r="C56" s="46"/>
      <c r="D56" s="46"/>
      <c r="E56" s="46"/>
      <c r="F56" s="47"/>
    </row>
    <row r="57" spans="1:8" s="1" customFormat="1" ht="15">
      <c r="A57" s="41">
        <v>42</v>
      </c>
      <c r="B57" s="42" t="s">
        <v>47</v>
      </c>
      <c r="C57" s="43"/>
      <c r="D57" s="43"/>
      <c r="E57" s="43"/>
      <c r="F57" s="40"/>
      <c r="H57" s="10"/>
    </row>
    <row r="58" spans="1:6" s="1" customFormat="1" ht="24">
      <c r="A58" s="41">
        <v>43</v>
      </c>
      <c r="B58" s="65" t="s">
        <v>48</v>
      </c>
      <c r="C58" s="43"/>
      <c r="D58" s="43"/>
      <c r="E58" s="43"/>
      <c r="F58" s="40"/>
    </row>
    <row r="59" spans="1:6" ht="24">
      <c r="A59" s="41">
        <v>431</v>
      </c>
      <c r="B59" s="65" t="s">
        <v>48</v>
      </c>
      <c r="C59" s="43"/>
      <c r="D59" s="43"/>
      <c r="E59" s="43"/>
      <c r="F59" s="40"/>
    </row>
    <row r="60" spans="1:6" s="11" customFormat="1" ht="15">
      <c r="A60" s="48" t="s">
        <v>271</v>
      </c>
      <c r="B60" s="45" t="s">
        <v>272</v>
      </c>
      <c r="C60" s="46"/>
      <c r="D60" s="46"/>
      <c r="E60" s="46"/>
      <c r="F60" s="47"/>
    </row>
    <row r="61" spans="1:6" ht="15">
      <c r="A61" s="48" t="s">
        <v>222</v>
      </c>
      <c r="B61" s="45" t="s">
        <v>223</v>
      </c>
      <c r="C61" s="46"/>
      <c r="D61" s="46"/>
      <c r="E61" s="46"/>
      <c r="F61" s="47"/>
    </row>
    <row r="62" spans="1:6" ht="15">
      <c r="A62" s="48" t="s">
        <v>181</v>
      </c>
      <c r="B62" s="45" t="s">
        <v>70</v>
      </c>
      <c r="C62" s="46"/>
      <c r="D62" s="46"/>
      <c r="E62" s="46"/>
      <c r="F62" s="47"/>
    </row>
    <row r="63" spans="1:6" ht="15">
      <c r="A63" s="44" t="s">
        <v>182</v>
      </c>
      <c r="B63" s="45" t="s">
        <v>71</v>
      </c>
      <c r="C63" s="46"/>
      <c r="D63" s="46"/>
      <c r="E63" s="46"/>
      <c r="F63" s="47"/>
    </row>
    <row r="64" spans="1:6" ht="15">
      <c r="A64" s="44" t="s">
        <v>183</v>
      </c>
      <c r="B64" s="45" t="s">
        <v>72</v>
      </c>
      <c r="C64" s="46"/>
      <c r="D64" s="46"/>
      <c r="E64" s="46"/>
      <c r="F64" s="47"/>
    </row>
    <row r="65" spans="1:6" ht="15">
      <c r="A65" s="44" t="s">
        <v>184</v>
      </c>
      <c r="B65" s="45" t="s">
        <v>73</v>
      </c>
      <c r="C65" s="46"/>
      <c r="D65" s="46"/>
      <c r="E65" s="46"/>
      <c r="F65" s="47"/>
    </row>
    <row r="66" spans="1:6" ht="15">
      <c r="A66" s="44" t="s">
        <v>273</v>
      </c>
      <c r="B66" s="45" t="s">
        <v>274</v>
      </c>
      <c r="C66" s="46"/>
      <c r="D66" s="46"/>
      <c r="E66" s="46"/>
      <c r="F66" s="47"/>
    </row>
    <row r="67" spans="1:6" s="1" customFormat="1" ht="15">
      <c r="A67" s="44" t="s">
        <v>185</v>
      </c>
      <c r="B67" s="45" t="s">
        <v>74</v>
      </c>
      <c r="C67" s="46"/>
      <c r="D67" s="46"/>
      <c r="E67" s="46"/>
      <c r="F67" s="47"/>
    </row>
    <row r="68" spans="1:6" ht="15">
      <c r="A68" s="44" t="s">
        <v>186</v>
      </c>
      <c r="B68" s="45" t="s">
        <v>75</v>
      </c>
      <c r="C68" s="46"/>
      <c r="D68" s="46"/>
      <c r="E68" s="46"/>
      <c r="F68" s="47"/>
    </row>
    <row r="69" spans="1:6" ht="15">
      <c r="A69" s="41">
        <v>432</v>
      </c>
      <c r="B69" s="42" t="s">
        <v>49</v>
      </c>
      <c r="C69" s="43"/>
      <c r="D69" s="43"/>
      <c r="E69" s="43"/>
      <c r="F69" s="40"/>
    </row>
    <row r="70" spans="1:6" ht="15">
      <c r="A70" s="44" t="s">
        <v>187</v>
      </c>
      <c r="B70" s="45" t="s">
        <v>76</v>
      </c>
      <c r="C70" s="46"/>
      <c r="D70" s="46"/>
      <c r="E70" s="46"/>
      <c r="F70" s="40"/>
    </row>
    <row r="71" spans="1:6" s="1" customFormat="1" ht="15">
      <c r="A71" s="44" t="s">
        <v>188</v>
      </c>
      <c r="B71" s="45" t="s">
        <v>77</v>
      </c>
      <c r="C71" s="46"/>
      <c r="D71" s="46"/>
      <c r="E71" s="46"/>
      <c r="F71" s="40"/>
    </row>
    <row r="72" spans="1:6" s="1" customFormat="1" ht="15">
      <c r="A72" s="44" t="s">
        <v>189</v>
      </c>
      <c r="B72" s="45" t="s">
        <v>78</v>
      </c>
      <c r="C72" s="46"/>
      <c r="D72" s="46"/>
      <c r="E72" s="46"/>
      <c r="F72" s="47"/>
    </row>
    <row r="73" spans="1:6" ht="15">
      <c r="A73" s="41" t="s">
        <v>200</v>
      </c>
      <c r="B73" s="42" t="s">
        <v>50</v>
      </c>
      <c r="C73" s="43"/>
      <c r="D73" s="43"/>
      <c r="E73" s="43"/>
      <c r="F73" s="40"/>
    </row>
    <row r="74" spans="1:6" ht="15">
      <c r="A74" s="41">
        <v>441</v>
      </c>
      <c r="B74" s="42" t="s">
        <v>50</v>
      </c>
      <c r="C74" s="43"/>
      <c r="D74" s="43"/>
      <c r="E74" s="43"/>
      <c r="F74" s="40"/>
    </row>
    <row r="75" spans="1:6" ht="15">
      <c r="A75" s="48" t="s">
        <v>275</v>
      </c>
      <c r="B75" s="45" t="s">
        <v>276</v>
      </c>
      <c r="C75" s="43"/>
      <c r="D75" s="43"/>
      <c r="E75" s="43"/>
      <c r="F75" s="40"/>
    </row>
    <row r="76" spans="1:6" ht="15">
      <c r="A76" s="44" t="s">
        <v>190</v>
      </c>
      <c r="B76" s="45" t="s">
        <v>51</v>
      </c>
      <c r="C76" s="46"/>
      <c r="D76" s="46"/>
      <c r="E76" s="46"/>
      <c r="F76" s="47"/>
    </row>
    <row r="77" spans="1:6" ht="15">
      <c r="A77" s="44" t="s">
        <v>191</v>
      </c>
      <c r="B77" s="45" t="s">
        <v>52</v>
      </c>
      <c r="C77" s="46"/>
      <c r="D77" s="46"/>
      <c r="E77" s="46"/>
      <c r="F77" s="47"/>
    </row>
    <row r="78" spans="1:6" ht="15">
      <c r="A78" s="44" t="s">
        <v>192</v>
      </c>
      <c r="B78" s="45" t="s">
        <v>53</v>
      </c>
      <c r="C78" s="46"/>
      <c r="D78" s="46"/>
      <c r="E78" s="46"/>
      <c r="F78" s="40"/>
    </row>
    <row r="79" spans="1:6" ht="15">
      <c r="A79" s="44" t="s">
        <v>193</v>
      </c>
      <c r="B79" s="45" t="s">
        <v>54</v>
      </c>
      <c r="C79" s="46"/>
      <c r="D79" s="46"/>
      <c r="E79" s="46"/>
      <c r="F79" s="47"/>
    </row>
    <row r="80" spans="1:6" s="1" customFormat="1" ht="15">
      <c r="A80" s="44" t="s">
        <v>194</v>
      </c>
      <c r="B80" s="45" t="s">
        <v>55</v>
      </c>
      <c r="C80" s="46"/>
      <c r="D80" s="46"/>
      <c r="E80" s="46"/>
      <c r="F80" s="47"/>
    </row>
    <row r="81" spans="1:6" s="1" customFormat="1" ht="15">
      <c r="A81" s="44" t="s">
        <v>195</v>
      </c>
      <c r="B81" s="45" t="s">
        <v>56</v>
      </c>
      <c r="C81" s="46"/>
      <c r="D81" s="46"/>
      <c r="E81" s="46"/>
      <c r="F81" s="47"/>
    </row>
    <row r="82" spans="1:6" s="1" customFormat="1" ht="15">
      <c r="A82" s="41" t="s">
        <v>201</v>
      </c>
      <c r="B82" s="42" t="s">
        <v>57</v>
      </c>
      <c r="C82" s="43"/>
      <c r="D82" s="43"/>
      <c r="E82" s="43"/>
      <c r="F82" s="40"/>
    </row>
    <row r="83" spans="1:6" s="1" customFormat="1" ht="15">
      <c r="A83" s="41">
        <v>451</v>
      </c>
      <c r="B83" s="42" t="s">
        <v>57</v>
      </c>
      <c r="C83" s="43"/>
      <c r="D83" s="43"/>
      <c r="E83" s="43"/>
      <c r="F83" s="40"/>
    </row>
    <row r="84" spans="1:6" s="1" customFormat="1" ht="15">
      <c r="A84" s="44" t="s">
        <v>215</v>
      </c>
      <c r="B84" s="45" t="s">
        <v>218</v>
      </c>
      <c r="C84" s="43"/>
      <c r="D84" s="43"/>
      <c r="E84" s="43"/>
      <c r="F84" s="40"/>
    </row>
    <row r="85" spans="1:6" s="1" customFormat="1" ht="15">
      <c r="A85" s="44" t="s">
        <v>216</v>
      </c>
      <c r="B85" s="45" t="s">
        <v>219</v>
      </c>
      <c r="C85" s="43"/>
      <c r="D85" s="43"/>
      <c r="E85" s="43"/>
      <c r="F85" s="40"/>
    </row>
    <row r="86" spans="1:6" s="1" customFormat="1" ht="15">
      <c r="A86" s="44" t="s">
        <v>217</v>
      </c>
      <c r="B86" s="45" t="s">
        <v>220</v>
      </c>
      <c r="C86" s="43"/>
      <c r="D86" s="43"/>
      <c r="E86" s="43"/>
      <c r="F86" s="40"/>
    </row>
    <row r="87" spans="1:6" ht="15">
      <c r="A87" s="41" t="s">
        <v>202</v>
      </c>
      <c r="B87" s="42" t="s">
        <v>58</v>
      </c>
      <c r="C87" s="43"/>
      <c r="D87" s="43"/>
      <c r="E87" s="43"/>
      <c r="F87" s="40"/>
    </row>
    <row r="88" spans="1:6" ht="15">
      <c r="A88" s="41">
        <v>461</v>
      </c>
      <c r="B88" s="42" t="s">
        <v>59</v>
      </c>
      <c r="C88" s="43"/>
      <c r="D88" s="43"/>
      <c r="E88" s="43"/>
      <c r="F88" s="40"/>
    </row>
    <row r="89" spans="1:6" s="1" customFormat="1" ht="15">
      <c r="A89" s="44" t="s">
        <v>196</v>
      </c>
      <c r="B89" s="45" t="s">
        <v>60</v>
      </c>
      <c r="C89" s="46"/>
      <c r="D89" s="46"/>
      <c r="E89" s="46"/>
      <c r="F89" s="47"/>
    </row>
    <row r="90" spans="1:6" ht="15">
      <c r="A90" s="44" t="s">
        <v>197</v>
      </c>
      <c r="B90" s="45" t="s">
        <v>61</v>
      </c>
      <c r="C90" s="46"/>
      <c r="D90" s="46"/>
      <c r="E90" s="46"/>
      <c r="F90" s="40"/>
    </row>
    <row r="91" spans="1:6" ht="15">
      <c r="A91" s="41">
        <v>462</v>
      </c>
      <c r="B91" s="42" t="s">
        <v>62</v>
      </c>
      <c r="C91" s="43"/>
      <c r="D91" s="43"/>
      <c r="E91" s="43"/>
      <c r="F91" s="40"/>
    </row>
    <row r="92" spans="1:6" s="1" customFormat="1" ht="15">
      <c r="A92" s="44" t="s">
        <v>198</v>
      </c>
      <c r="B92" s="45" t="s">
        <v>63</v>
      </c>
      <c r="C92" s="46"/>
      <c r="D92" s="46"/>
      <c r="E92" s="46"/>
      <c r="F92" s="40"/>
    </row>
    <row r="93" spans="1:6" s="1" customFormat="1" ht="15">
      <c r="A93" s="44" t="s">
        <v>199</v>
      </c>
      <c r="B93" s="45" t="s">
        <v>64</v>
      </c>
      <c r="C93" s="46"/>
      <c r="D93" s="46"/>
      <c r="E93" s="46"/>
      <c r="F93" s="40"/>
    </row>
    <row r="94" spans="1:6" s="1" customFormat="1" ht="15" hidden="1">
      <c r="A94" s="41">
        <v>463</v>
      </c>
      <c r="B94" s="42" t="s">
        <v>65</v>
      </c>
      <c r="C94" s="43"/>
      <c r="D94" s="43"/>
      <c r="E94" s="43"/>
      <c r="F94" s="40"/>
    </row>
    <row r="95" spans="1:6" s="1" customFormat="1" ht="15" hidden="1">
      <c r="A95" s="44" t="s">
        <v>221</v>
      </c>
      <c r="B95" s="45" t="s">
        <v>65</v>
      </c>
      <c r="C95" s="43"/>
      <c r="D95" s="43"/>
      <c r="E95" s="43"/>
      <c r="F95" s="40"/>
    </row>
    <row r="96" spans="1:6" s="1" customFormat="1" ht="15" hidden="1">
      <c r="A96" s="41"/>
      <c r="B96" s="42"/>
      <c r="C96" s="43"/>
      <c r="D96" s="43"/>
      <c r="E96" s="43"/>
      <c r="F96" s="40"/>
    </row>
    <row r="97" spans="1:6" s="1" customFormat="1" ht="15">
      <c r="A97" s="41">
        <v>463</v>
      </c>
      <c r="B97" s="42" t="s">
        <v>65</v>
      </c>
      <c r="C97" s="43"/>
      <c r="D97" s="43"/>
      <c r="E97" s="43"/>
      <c r="F97" s="40"/>
    </row>
    <row r="98" spans="1:6" ht="15">
      <c r="A98" s="48" t="s">
        <v>221</v>
      </c>
      <c r="B98" s="45" t="s">
        <v>65</v>
      </c>
      <c r="C98" s="46"/>
      <c r="D98" s="46"/>
      <c r="E98" s="46"/>
      <c r="F98" s="47"/>
    </row>
    <row r="99" spans="1:6" ht="15">
      <c r="A99" s="41" t="s">
        <v>203</v>
      </c>
      <c r="B99" s="42" t="s">
        <v>66</v>
      </c>
      <c r="C99" s="43"/>
      <c r="D99" s="43"/>
      <c r="E99" s="43"/>
      <c r="F99" s="40"/>
    </row>
    <row r="100" spans="1:6" ht="15">
      <c r="A100" s="49">
        <v>471</v>
      </c>
      <c r="B100" s="45" t="s">
        <v>67</v>
      </c>
      <c r="C100" s="46"/>
      <c r="D100" s="46"/>
      <c r="E100" s="46"/>
      <c r="F100" s="47"/>
    </row>
    <row r="101" spans="1:6" ht="15">
      <c r="A101" s="49">
        <v>472</v>
      </c>
      <c r="B101" s="45" t="s">
        <v>68</v>
      </c>
      <c r="C101" s="46"/>
      <c r="D101" s="46"/>
      <c r="E101" s="46"/>
      <c r="F101" s="47"/>
    </row>
    <row r="102" spans="1:6" ht="15.75" thickBot="1">
      <c r="A102" s="50">
        <v>473</v>
      </c>
      <c r="B102" s="51" t="s">
        <v>69</v>
      </c>
      <c r="C102" s="52"/>
      <c r="D102" s="52"/>
      <c r="E102" s="52"/>
      <c r="F102" s="53"/>
    </row>
    <row r="103" spans="1:6" ht="15.75" thickTop="1">
      <c r="A103" s="54"/>
      <c r="B103" s="55" t="s">
        <v>204</v>
      </c>
      <c r="C103" s="56"/>
      <c r="D103" s="56"/>
      <c r="E103" s="56"/>
      <c r="F103" s="40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B10">
      <selection activeCell="G9" sqref="G9"/>
    </sheetView>
  </sheetViews>
  <sheetFormatPr defaultColWidth="9.140625" defaultRowHeight="15"/>
  <cols>
    <col min="1" max="1" width="9.140625" style="0" hidden="1" customWidth="1"/>
    <col min="2" max="2" width="8.421875" style="0" customWidth="1"/>
    <col min="3" max="3" width="46.421875" style="0" customWidth="1"/>
    <col min="4" max="5" width="17.57421875" style="0" customWidth="1"/>
    <col min="6" max="6" width="15.7109375" style="0" customWidth="1"/>
    <col min="7" max="7" width="16.00390625" style="0" customWidth="1"/>
  </cols>
  <sheetData>
    <row r="1" spans="2:5" ht="15">
      <c r="B1" s="21"/>
      <c r="C1" s="21"/>
      <c r="D1" s="21"/>
      <c r="E1" s="66" t="s">
        <v>225</v>
      </c>
    </row>
    <row r="2" spans="2:5" ht="15">
      <c r="B2" s="21"/>
      <c r="C2" s="21"/>
      <c r="D2" s="21"/>
      <c r="E2" s="21"/>
    </row>
    <row r="3" spans="2:5" ht="60">
      <c r="B3" s="67" t="s">
        <v>0</v>
      </c>
      <c r="C3" s="68" t="s">
        <v>226</v>
      </c>
      <c r="D3" s="69" t="s">
        <v>343</v>
      </c>
      <c r="E3" s="69" t="s">
        <v>344</v>
      </c>
    </row>
    <row r="4" spans="2:5" ht="15">
      <c r="B4" s="66" t="s">
        <v>2</v>
      </c>
      <c r="C4" s="70" t="s">
        <v>227</v>
      </c>
      <c r="D4" s="71">
        <f>D5+D6+D7</f>
        <v>2255786.27</v>
      </c>
      <c r="E4" s="71"/>
    </row>
    <row r="5" spans="2:5" ht="15">
      <c r="B5" s="72"/>
      <c r="C5" s="73" t="s">
        <v>228</v>
      </c>
      <c r="D5" s="74">
        <v>2216967.11</v>
      </c>
      <c r="E5" s="74"/>
    </row>
    <row r="6" spans="2:5" ht="15">
      <c r="B6" s="72"/>
      <c r="C6" s="73" t="s">
        <v>229</v>
      </c>
      <c r="D6" s="75">
        <v>16319.16</v>
      </c>
      <c r="E6" s="74"/>
    </row>
    <row r="7" spans="2:5" ht="15">
      <c r="B7" s="72"/>
      <c r="C7" s="73" t="s">
        <v>230</v>
      </c>
      <c r="D7" s="74">
        <v>22500</v>
      </c>
      <c r="E7" s="74"/>
    </row>
    <row r="8" spans="2:5" ht="15">
      <c r="B8" s="66" t="s">
        <v>200</v>
      </c>
      <c r="C8" s="70" t="s">
        <v>231</v>
      </c>
      <c r="D8" s="75"/>
      <c r="E8" s="75"/>
    </row>
    <row r="9" spans="2:5" ht="15">
      <c r="B9" s="66" t="s">
        <v>201</v>
      </c>
      <c r="C9" s="76" t="s">
        <v>232</v>
      </c>
      <c r="D9" s="77">
        <v>511445.11</v>
      </c>
      <c r="E9" s="75"/>
    </row>
    <row r="10" spans="2:5" ht="15">
      <c r="B10" s="66" t="s">
        <v>202</v>
      </c>
      <c r="C10" s="70" t="s">
        <v>233</v>
      </c>
      <c r="D10" s="77">
        <v>9439.14</v>
      </c>
      <c r="E10" s="75"/>
    </row>
    <row r="11" spans="2:5" ht="15">
      <c r="B11" s="66" t="s">
        <v>203</v>
      </c>
      <c r="C11" s="70" t="s">
        <v>234</v>
      </c>
      <c r="D11" s="71">
        <f>D12+D13</f>
        <v>4487924.359999999</v>
      </c>
      <c r="E11" s="75"/>
    </row>
    <row r="12" spans="2:5" ht="15">
      <c r="B12" s="66" t="s">
        <v>235</v>
      </c>
      <c r="C12" s="70" t="s">
        <v>236</v>
      </c>
      <c r="D12" s="74">
        <v>3682989.36</v>
      </c>
      <c r="E12" s="75"/>
    </row>
    <row r="13" spans="2:5" ht="15">
      <c r="B13" s="66" t="s">
        <v>237</v>
      </c>
      <c r="C13" s="70" t="s">
        <v>238</v>
      </c>
      <c r="D13" s="74">
        <v>804935</v>
      </c>
      <c r="E13" s="75"/>
    </row>
    <row r="14" spans="2:5" ht="15">
      <c r="B14" s="66" t="s">
        <v>239</v>
      </c>
      <c r="C14" s="70" t="s">
        <v>264</v>
      </c>
      <c r="D14" s="110">
        <v>0</v>
      </c>
      <c r="E14" s="75"/>
    </row>
    <row r="15" spans="2:5" ht="15">
      <c r="B15" s="66" t="s">
        <v>277</v>
      </c>
      <c r="C15" s="70" t="s">
        <v>240</v>
      </c>
      <c r="D15" s="75"/>
      <c r="E15" s="75"/>
    </row>
    <row r="16" spans="2:5" ht="15">
      <c r="B16" s="135" t="s">
        <v>278</v>
      </c>
      <c r="C16" s="135"/>
      <c r="D16" s="71">
        <f>D4+D9+D10+D11+D14</f>
        <v>7264594.879999999</v>
      </c>
      <c r="E16" s="71"/>
    </row>
    <row r="19" spans="3:7" ht="15">
      <c r="C19" s="136" t="s">
        <v>352</v>
      </c>
      <c r="D19" s="136" t="s">
        <v>353</v>
      </c>
      <c r="E19" s="136" t="s">
        <v>354</v>
      </c>
      <c r="F19" s="136" t="s">
        <v>355</v>
      </c>
      <c r="G19" s="136" t="s">
        <v>356</v>
      </c>
    </row>
    <row r="20" spans="3:7" ht="15">
      <c r="C20" s="137"/>
      <c r="D20" s="137"/>
      <c r="E20" s="137"/>
      <c r="F20" s="137"/>
      <c r="G20" s="137"/>
    </row>
    <row r="21" spans="3:7" ht="15">
      <c r="C21" s="137"/>
      <c r="D21" s="137"/>
      <c r="E21" s="137"/>
      <c r="F21" s="137"/>
      <c r="G21" s="137"/>
    </row>
    <row r="22" spans="3:7" ht="15">
      <c r="C22" s="137"/>
      <c r="D22" s="137"/>
      <c r="E22" s="137"/>
      <c r="F22" s="137"/>
      <c r="G22" s="137"/>
    </row>
    <row r="23" spans="3:7" ht="15">
      <c r="C23" s="137"/>
      <c r="D23" s="137"/>
      <c r="E23" s="137"/>
      <c r="F23" s="137"/>
      <c r="G23" s="137"/>
    </row>
    <row r="24" spans="3:7" ht="15">
      <c r="C24" s="137"/>
      <c r="D24" s="137"/>
      <c r="E24" s="137"/>
      <c r="F24" s="137"/>
      <c r="G24" s="137"/>
    </row>
    <row r="25" spans="3:7" ht="15">
      <c r="C25" s="137"/>
      <c r="D25" s="138"/>
      <c r="E25" s="138"/>
      <c r="F25" s="138"/>
      <c r="G25" s="138"/>
    </row>
    <row r="26" spans="3:7" ht="15">
      <c r="C26" s="138"/>
      <c r="D26" s="120">
        <v>1391270.37</v>
      </c>
      <c r="E26" s="120">
        <v>205212.36</v>
      </c>
      <c r="F26" s="120">
        <v>199415.4</v>
      </c>
      <c r="G26" s="120">
        <v>5796.96</v>
      </c>
    </row>
  </sheetData>
  <sheetProtection/>
  <mergeCells count="6">
    <mergeCell ref="B16:C16"/>
    <mergeCell ref="C19:C26"/>
    <mergeCell ref="D19:D25"/>
    <mergeCell ref="E19:E25"/>
    <mergeCell ref="F19:F25"/>
    <mergeCell ref="G19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9">
      <selection activeCell="L19" sqref="L19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1.7109375" style="0" customWidth="1"/>
    <col min="9" max="9" width="11.140625" style="0" customWidth="1"/>
    <col min="10" max="10" width="9.421875" style="0" customWidth="1"/>
  </cols>
  <sheetData>
    <row r="1" spans="1:11" ht="15">
      <c r="A1" s="98"/>
      <c r="B1" s="98"/>
      <c r="C1" s="98"/>
      <c r="D1" s="98"/>
      <c r="E1" s="98"/>
      <c r="F1" s="98"/>
      <c r="G1" s="99"/>
      <c r="H1" s="99"/>
      <c r="I1" s="168" t="s">
        <v>241</v>
      </c>
      <c r="J1" s="169"/>
      <c r="K1" s="9"/>
    </row>
    <row r="2" spans="1:11" ht="15.75" thickBot="1">
      <c r="A2" s="98"/>
      <c r="B2" s="98"/>
      <c r="C2" s="100"/>
      <c r="D2" s="100"/>
      <c r="E2" s="100"/>
      <c r="F2" s="100"/>
      <c r="G2" s="99"/>
      <c r="H2" s="99"/>
      <c r="I2" s="100"/>
      <c r="J2" s="99"/>
      <c r="K2" s="9"/>
    </row>
    <row r="3" spans="1:11" ht="27.75" customHeight="1">
      <c r="A3" s="170" t="s">
        <v>0</v>
      </c>
      <c r="B3" s="172" t="s">
        <v>242</v>
      </c>
      <c r="C3" s="174" t="s">
        <v>338</v>
      </c>
      <c r="D3" s="175"/>
      <c r="E3" s="175"/>
      <c r="F3" s="176"/>
      <c r="G3" s="174" t="s">
        <v>279</v>
      </c>
      <c r="H3" s="175"/>
      <c r="I3" s="175"/>
      <c r="J3" s="176"/>
      <c r="K3" s="9"/>
    </row>
    <row r="4" spans="1:11" ht="48.75" thickBot="1">
      <c r="A4" s="171"/>
      <c r="B4" s="173"/>
      <c r="C4" s="78" t="s">
        <v>243</v>
      </c>
      <c r="D4" s="79" t="s">
        <v>244</v>
      </c>
      <c r="E4" s="79" t="s">
        <v>245</v>
      </c>
      <c r="F4" s="80" t="s">
        <v>246</v>
      </c>
      <c r="G4" s="81" t="s">
        <v>243</v>
      </c>
      <c r="H4" s="79" t="s">
        <v>244</v>
      </c>
      <c r="I4" s="79" t="s">
        <v>245</v>
      </c>
      <c r="J4" s="82" t="s">
        <v>246</v>
      </c>
      <c r="K4" s="9"/>
    </row>
    <row r="5" spans="1:11" ht="16.5" thickBot="1" thickTop="1">
      <c r="A5" s="14" t="s">
        <v>2</v>
      </c>
      <c r="B5" s="83" t="s">
        <v>247</v>
      </c>
      <c r="C5" s="84">
        <f>C8</f>
        <v>5500000</v>
      </c>
      <c r="D5" s="84">
        <f>D8</f>
        <v>5500000</v>
      </c>
      <c r="E5" s="84">
        <f>D5-F5</f>
        <v>2775909.07</v>
      </c>
      <c r="F5" s="84">
        <f>F8</f>
        <v>2724090.93</v>
      </c>
      <c r="G5" s="85"/>
      <c r="H5" s="84"/>
      <c r="I5" s="84"/>
      <c r="J5" s="86"/>
      <c r="K5" s="9"/>
    </row>
    <row r="6" spans="1:11" ht="15.75" thickTop="1">
      <c r="A6" s="15">
        <v>1</v>
      </c>
      <c r="B6" s="87" t="s">
        <v>248</v>
      </c>
      <c r="C6" s="84"/>
      <c r="D6" s="88"/>
      <c r="E6" s="88"/>
      <c r="F6" s="84"/>
      <c r="G6" s="89"/>
      <c r="H6" s="88"/>
      <c r="I6" s="88"/>
      <c r="J6" s="90"/>
      <c r="K6" s="9"/>
    </row>
    <row r="7" spans="1:11" ht="15.75" thickBot="1">
      <c r="A7" s="16" t="s">
        <v>249</v>
      </c>
      <c r="B7" s="91" t="s">
        <v>250</v>
      </c>
      <c r="C7" s="92"/>
      <c r="D7" s="92"/>
      <c r="E7" s="92"/>
      <c r="F7" s="92"/>
      <c r="G7" s="93"/>
      <c r="H7" s="92"/>
      <c r="I7" s="92"/>
      <c r="J7" s="94"/>
      <c r="K7" s="9"/>
    </row>
    <row r="8" spans="1:11" ht="15.75" thickTop="1">
      <c r="A8" s="16" t="s">
        <v>251</v>
      </c>
      <c r="B8" s="91" t="s">
        <v>252</v>
      </c>
      <c r="C8" s="84">
        <v>5500000</v>
      </c>
      <c r="D8" s="84">
        <v>5500000</v>
      </c>
      <c r="E8" s="119">
        <f>D8-F8</f>
        <v>2775909.07</v>
      </c>
      <c r="F8" s="84">
        <v>2724090.93</v>
      </c>
      <c r="G8" s="93"/>
      <c r="H8" s="92"/>
      <c r="I8" s="92"/>
      <c r="J8" s="94"/>
      <c r="K8" s="9"/>
    </row>
    <row r="9" spans="1:11" ht="15">
      <c r="A9" s="15">
        <v>2</v>
      </c>
      <c r="B9" s="87" t="s">
        <v>253</v>
      </c>
      <c r="C9" s="88"/>
      <c r="D9" s="88"/>
      <c r="E9" s="88"/>
      <c r="F9" s="88"/>
      <c r="G9" s="112"/>
      <c r="H9" s="88"/>
      <c r="I9" s="88"/>
      <c r="J9" s="90"/>
      <c r="K9" s="9"/>
    </row>
    <row r="10" spans="1:11" ht="15">
      <c r="A10" s="17" t="s">
        <v>200</v>
      </c>
      <c r="B10" s="87" t="s">
        <v>254</v>
      </c>
      <c r="C10" s="88">
        <f>C12</f>
        <v>1258554.13</v>
      </c>
      <c r="D10" s="88">
        <f>D12</f>
        <v>1258554.13</v>
      </c>
      <c r="E10" s="88">
        <f>D10-F10</f>
        <v>299655.69999999984</v>
      </c>
      <c r="F10" s="88">
        <f>F12</f>
        <v>958898.43</v>
      </c>
      <c r="G10" s="89"/>
      <c r="H10" s="88"/>
      <c r="I10" s="88"/>
      <c r="J10" s="90"/>
      <c r="K10" s="9"/>
    </row>
    <row r="11" spans="1:11" ht="15">
      <c r="A11" s="15">
        <v>1</v>
      </c>
      <c r="B11" s="87" t="s">
        <v>255</v>
      </c>
      <c r="C11" s="88"/>
      <c r="D11" s="88"/>
      <c r="E11" s="88"/>
      <c r="F11" s="88"/>
      <c r="G11" s="89"/>
      <c r="H11" s="88"/>
      <c r="I11" s="88"/>
      <c r="J11" s="90"/>
      <c r="K11" s="9"/>
    </row>
    <row r="12" spans="1:11" ht="15">
      <c r="A12" s="16" t="s">
        <v>249</v>
      </c>
      <c r="B12" s="91" t="s">
        <v>250</v>
      </c>
      <c r="C12" s="119">
        <v>1258554.13</v>
      </c>
      <c r="D12" s="119">
        <v>1258554.13</v>
      </c>
      <c r="E12" s="119">
        <f>D12-F12</f>
        <v>299655.69999999984</v>
      </c>
      <c r="F12" s="119">
        <v>958898.43</v>
      </c>
      <c r="G12" s="93"/>
      <c r="H12" s="92"/>
      <c r="I12" s="92"/>
      <c r="J12" s="94"/>
      <c r="K12" s="9"/>
    </row>
    <row r="13" spans="1:11" ht="15">
      <c r="A13" s="16" t="s">
        <v>251</v>
      </c>
      <c r="B13" s="91" t="s">
        <v>252</v>
      </c>
      <c r="C13" s="92"/>
      <c r="D13" s="92"/>
      <c r="E13" s="92"/>
      <c r="F13" s="92"/>
      <c r="G13" s="93"/>
      <c r="H13" s="92"/>
      <c r="I13" s="92"/>
      <c r="J13" s="94"/>
      <c r="K13" s="9"/>
    </row>
    <row r="14" spans="1:11" ht="15.75" thickBot="1">
      <c r="A14" s="15">
        <v>2</v>
      </c>
      <c r="B14" s="87" t="s">
        <v>253</v>
      </c>
      <c r="C14" s="88"/>
      <c r="D14" s="88"/>
      <c r="E14" s="88"/>
      <c r="F14" s="88"/>
      <c r="G14" s="89"/>
      <c r="H14" s="88"/>
      <c r="I14" s="88"/>
      <c r="J14" s="90"/>
      <c r="K14" s="9"/>
    </row>
    <row r="15" spans="1:11" ht="16.5" thickBot="1" thickTop="1">
      <c r="A15" s="164" t="s">
        <v>256</v>
      </c>
      <c r="B15" s="165"/>
      <c r="C15" s="95">
        <f>C5+C10</f>
        <v>6758554.13</v>
      </c>
      <c r="D15" s="95">
        <f>D5+D10</f>
        <v>6758554.13</v>
      </c>
      <c r="E15" s="95">
        <f>D15-F15</f>
        <v>3075564.7699999996</v>
      </c>
      <c r="F15" s="95">
        <f>F5+F10</f>
        <v>3682989.3600000003</v>
      </c>
      <c r="G15" s="96"/>
      <c r="H15" s="95"/>
      <c r="I15" s="95"/>
      <c r="J15" s="97"/>
      <c r="K15" s="9"/>
    </row>
    <row r="16" spans="1:11" ht="15.75" thickTop="1">
      <c r="A16" s="14" t="s">
        <v>201</v>
      </c>
      <c r="B16" s="83" t="s">
        <v>257</v>
      </c>
      <c r="C16" s="84"/>
      <c r="D16" s="84"/>
      <c r="E16" s="84"/>
      <c r="F16" s="84"/>
      <c r="G16" s="85"/>
      <c r="H16" s="84"/>
      <c r="I16" s="84"/>
      <c r="J16" s="86"/>
      <c r="K16" s="9"/>
    </row>
    <row r="17" spans="1:11" ht="15.75" thickBot="1">
      <c r="A17" s="17" t="s">
        <v>202</v>
      </c>
      <c r="B17" s="87" t="s">
        <v>258</v>
      </c>
      <c r="C17" s="88"/>
      <c r="D17" s="88"/>
      <c r="E17" s="88"/>
      <c r="F17" s="88"/>
      <c r="G17" s="89"/>
      <c r="H17" s="88"/>
      <c r="I17" s="88"/>
      <c r="J17" s="90"/>
      <c r="K17" s="9"/>
    </row>
    <row r="18" spans="1:11" ht="16.5" thickBot="1" thickTop="1">
      <c r="A18" s="166" t="s">
        <v>259</v>
      </c>
      <c r="B18" s="167"/>
      <c r="C18" s="95"/>
      <c r="D18" s="95"/>
      <c r="E18" s="95"/>
      <c r="F18" s="95"/>
      <c r="G18" s="96"/>
      <c r="H18" s="95"/>
      <c r="I18" s="95"/>
      <c r="J18" s="97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147" t="s">
        <v>345</v>
      </c>
      <c r="B21" s="148"/>
      <c r="C21" s="148"/>
      <c r="D21" s="148"/>
      <c r="E21" s="148"/>
      <c r="F21" s="148"/>
      <c r="G21" s="148"/>
      <c r="H21" s="148"/>
      <c r="I21" s="148"/>
      <c r="J21" s="149"/>
      <c r="K21" s="9"/>
    </row>
    <row r="22" spans="1:11" ht="15">
      <c r="A22" s="150" t="s">
        <v>346</v>
      </c>
      <c r="B22" s="151"/>
      <c r="C22" s="151"/>
      <c r="D22" s="152"/>
      <c r="E22" s="162" t="s">
        <v>349</v>
      </c>
      <c r="F22" s="163"/>
      <c r="G22" s="150" t="s">
        <v>351</v>
      </c>
      <c r="H22" s="152"/>
      <c r="I22" s="162" t="s">
        <v>350</v>
      </c>
      <c r="J22" s="163"/>
      <c r="K22" s="9"/>
    </row>
    <row r="23" spans="1:11" ht="15">
      <c r="A23" s="150" t="s">
        <v>347</v>
      </c>
      <c r="B23" s="151"/>
      <c r="C23" s="151"/>
      <c r="D23" s="152"/>
      <c r="E23" s="139">
        <v>0</v>
      </c>
      <c r="F23" s="140"/>
      <c r="G23" s="139">
        <v>0</v>
      </c>
      <c r="H23" s="140"/>
      <c r="I23" s="139">
        <v>0</v>
      </c>
      <c r="J23" s="140"/>
      <c r="K23" s="9"/>
    </row>
    <row r="24" spans="1:11" ht="15">
      <c r="A24" s="153" t="s">
        <v>348</v>
      </c>
      <c r="B24" s="154"/>
      <c r="C24" s="154"/>
      <c r="D24" s="155"/>
      <c r="E24" s="141">
        <v>0</v>
      </c>
      <c r="F24" s="142"/>
      <c r="G24" s="141">
        <v>0</v>
      </c>
      <c r="H24" s="142"/>
      <c r="I24" s="141">
        <v>0</v>
      </c>
      <c r="J24" s="142"/>
      <c r="K24" s="9"/>
    </row>
    <row r="25" spans="1:11" ht="15">
      <c r="A25" s="156"/>
      <c r="B25" s="157"/>
      <c r="C25" s="157"/>
      <c r="D25" s="158"/>
      <c r="E25" s="143"/>
      <c r="F25" s="144"/>
      <c r="G25" s="143"/>
      <c r="H25" s="144"/>
      <c r="I25" s="143"/>
      <c r="J25" s="144"/>
      <c r="K25" s="9"/>
    </row>
    <row r="26" spans="1:11" ht="15">
      <c r="A26" s="150" t="s">
        <v>346</v>
      </c>
      <c r="B26" s="151"/>
      <c r="C26" s="151"/>
      <c r="D26" s="152"/>
      <c r="E26" s="139">
        <v>0</v>
      </c>
      <c r="F26" s="140"/>
      <c r="G26" s="139">
        <v>0</v>
      </c>
      <c r="H26" s="140"/>
      <c r="I26" s="139">
        <v>0</v>
      </c>
      <c r="J26" s="140"/>
      <c r="K26" s="9"/>
    </row>
    <row r="27" spans="1:10" ht="15">
      <c r="A27" s="159" t="s">
        <v>302</v>
      </c>
      <c r="B27" s="160"/>
      <c r="C27" s="160"/>
      <c r="D27" s="161"/>
      <c r="E27" s="145">
        <f>E23+E24+E26</f>
        <v>0</v>
      </c>
      <c r="F27" s="146"/>
      <c r="G27" s="145">
        <f>G23+G24+G26</f>
        <v>0</v>
      </c>
      <c r="H27" s="146"/>
      <c r="I27" s="145">
        <f>I23+I24+I26</f>
        <v>0</v>
      </c>
      <c r="J27" s="146"/>
    </row>
  </sheetData>
  <sheetProtection/>
  <mergeCells count="28">
    <mergeCell ref="E23:F23"/>
    <mergeCell ref="A15:B15"/>
    <mergeCell ref="A18:B18"/>
    <mergeCell ref="I1:J1"/>
    <mergeCell ref="A3:A4"/>
    <mergeCell ref="B3:B4"/>
    <mergeCell ref="C3:F3"/>
    <mergeCell ref="G3:J3"/>
    <mergeCell ref="G27:H27"/>
    <mergeCell ref="A21:J21"/>
    <mergeCell ref="A22:D22"/>
    <mergeCell ref="A23:D23"/>
    <mergeCell ref="A24:D25"/>
    <mergeCell ref="A26:D26"/>
    <mergeCell ref="A27:D27"/>
    <mergeCell ref="E22:F22"/>
    <mergeCell ref="G22:H22"/>
    <mergeCell ref="I22:J22"/>
    <mergeCell ref="I23:J23"/>
    <mergeCell ref="I24:J25"/>
    <mergeCell ref="I26:J26"/>
    <mergeCell ref="I27:J27"/>
    <mergeCell ref="E24:F25"/>
    <mergeCell ref="E26:F26"/>
    <mergeCell ref="E27:F27"/>
    <mergeCell ref="G23:H23"/>
    <mergeCell ref="G24:H25"/>
    <mergeCell ref="G26:H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7"/>
      <c r="C2" s="57"/>
      <c r="D2" s="57"/>
      <c r="E2" s="57"/>
      <c r="F2" s="101" t="s">
        <v>321</v>
      </c>
    </row>
    <row r="3" spans="2:6" ht="15">
      <c r="B3" s="57"/>
      <c r="C3" s="57"/>
      <c r="D3" s="57"/>
      <c r="E3" s="57"/>
      <c r="F3" s="57"/>
    </row>
    <row r="4" spans="2:6" ht="30" customHeight="1">
      <c r="B4" s="61"/>
      <c r="C4" s="61"/>
      <c r="D4" s="102" t="s">
        <v>269</v>
      </c>
      <c r="E4" s="102" t="s">
        <v>300</v>
      </c>
      <c r="F4" s="102" t="s">
        <v>301</v>
      </c>
    </row>
    <row r="5" spans="2:6" ht="15">
      <c r="B5" s="103" t="s">
        <v>280</v>
      </c>
      <c r="C5" s="61" t="s">
        <v>281</v>
      </c>
      <c r="D5" s="61"/>
      <c r="E5" s="61"/>
      <c r="F5" s="107"/>
    </row>
    <row r="6" spans="2:6" ht="15">
      <c r="B6" s="103" t="s">
        <v>283</v>
      </c>
      <c r="C6" s="61" t="s">
        <v>282</v>
      </c>
      <c r="D6" s="61"/>
      <c r="E6" s="61"/>
      <c r="F6" s="107"/>
    </row>
    <row r="7" spans="2:6" ht="15">
      <c r="B7" s="103" t="s">
        <v>284</v>
      </c>
      <c r="C7" s="61" t="s">
        <v>285</v>
      </c>
      <c r="D7" s="61"/>
      <c r="E7" s="61"/>
      <c r="F7" s="107"/>
    </row>
    <row r="8" spans="2:6" ht="15">
      <c r="B8" s="103" t="s">
        <v>286</v>
      </c>
      <c r="C8" s="61" t="s">
        <v>287</v>
      </c>
      <c r="D8" s="61"/>
      <c r="E8" s="61"/>
      <c r="F8" s="107"/>
    </row>
    <row r="9" spans="2:6" ht="15">
      <c r="B9" s="103" t="s">
        <v>288</v>
      </c>
      <c r="C9" s="61" t="s">
        <v>289</v>
      </c>
      <c r="D9" s="61"/>
      <c r="E9" s="61"/>
      <c r="F9" s="107"/>
    </row>
    <row r="10" spans="2:6" ht="15">
      <c r="B10" s="103" t="s">
        <v>290</v>
      </c>
      <c r="C10" s="61" t="s">
        <v>291</v>
      </c>
      <c r="D10" s="61"/>
      <c r="E10" s="61"/>
      <c r="F10" s="107"/>
    </row>
    <row r="11" spans="2:6" ht="15">
      <c r="B11" s="103" t="s">
        <v>292</v>
      </c>
      <c r="C11" s="61" t="s">
        <v>293</v>
      </c>
      <c r="D11" s="61"/>
      <c r="E11" s="61"/>
      <c r="F11" s="107"/>
    </row>
    <row r="12" spans="2:6" ht="15">
      <c r="B12" s="103" t="s">
        <v>294</v>
      </c>
      <c r="C12" s="61" t="s">
        <v>295</v>
      </c>
      <c r="D12" s="61"/>
      <c r="E12" s="61"/>
      <c r="F12" s="107"/>
    </row>
    <row r="13" spans="2:6" ht="15">
      <c r="B13" s="103" t="s">
        <v>296</v>
      </c>
      <c r="C13" s="61" t="s">
        <v>297</v>
      </c>
      <c r="D13" s="61"/>
      <c r="E13" s="61"/>
      <c r="F13" s="107"/>
    </row>
    <row r="14" spans="2:6" ht="15">
      <c r="B14" s="103" t="s">
        <v>298</v>
      </c>
      <c r="C14" s="61" t="s">
        <v>299</v>
      </c>
      <c r="D14" s="61"/>
      <c r="E14" s="61"/>
      <c r="F14" s="107"/>
    </row>
    <row r="15" spans="2:6" ht="15">
      <c r="B15" s="177" t="s">
        <v>302</v>
      </c>
      <c r="C15" s="177"/>
      <c r="D15" s="61"/>
      <c r="E15" s="61"/>
      <c r="F15" s="107"/>
    </row>
    <row r="16" ht="15">
      <c r="B16" s="12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7"/>
      <c r="C4" s="57"/>
      <c r="D4" s="57"/>
      <c r="E4" s="57"/>
      <c r="F4" s="57"/>
      <c r="G4" s="57"/>
      <c r="H4" s="101" t="s">
        <v>322</v>
      </c>
    </row>
    <row r="5" spans="2:8" ht="15">
      <c r="B5" s="178" t="s">
        <v>308</v>
      </c>
      <c r="C5" s="178"/>
      <c r="D5" s="178"/>
      <c r="E5" s="178"/>
      <c r="F5" s="178"/>
      <c r="G5" s="178"/>
      <c r="H5" s="178"/>
    </row>
    <row r="6" spans="2:8" ht="15">
      <c r="B6" s="57"/>
      <c r="C6" s="57"/>
      <c r="D6" s="57"/>
      <c r="E6" s="57"/>
      <c r="F6" s="57"/>
      <c r="G6" s="57"/>
      <c r="H6" s="57"/>
    </row>
    <row r="7" spans="2:8" ht="36">
      <c r="B7" s="104" t="s">
        <v>303</v>
      </c>
      <c r="C7" s="104" t="s">
        <v>304</v>
      </c>
      <c r="D7" s="104" t="s">
        <v>313</v>
      </c>
      <c r="E7" s="104" t="s">
        <v>309</v>
      </c>
      <c r="F7" s="104" t="s">
        <v>305</v>
      </c>
      <c r="G7" s="104" t="s">
        <v>306</v>
      </c>
      <c r="H7" s="104" t="s">
        <v>307</v>
      </c>
    </row>
    <row r="8" spans="2:8" ht="15">
      <c r="B8" s="61"/>
      <c r="C8" s="61"/>
      <c r="D8" s="61"/>
      <c r="E8" s="61"/>
      <c r="F8" s="61"/>
      <c r="G8" s="61"/>
      <c r="H8" s="61"/>
    </row>
    <row r="9" spans="2:8" ht="15">
      <c r="B9" s="61"/>
      <c r="C9" s="61"/>
      <c r="D9" s="61"/>
      <c r="E9" s="61"/>
      <c r="F9" s="61"/>
      <c r="G9" s="61"/>
      <c r="H9" s="61"/>
    </row>
    <row r="10" spans="2:8" ht="15">
      <c r="B10" s="61"/>
      <c r="C10" s="61"/>
      <c r="D10" s="61"/>
      <c r="E10" s="61"/>
      <c r="F10" s="61"/>
      <c r="G10" s="61"/>
      <c r="H10" s="61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2021-04-14T07:35:18Z</dcterms:modified>
  <cp:category/>
  <cp:version/>
  <cp:contentType/>
  <cp:contentStatus/>
</cp:coreProperties>
</file>