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<sst xmlns="http://schemas.openxmlformats.org/spreadsheetml/2006/main" count="562" uniqueCount="338">
  <si>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</si>
  <si>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</si>
  <si>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</si>
  <si>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</si>
  <si>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</si>
  <si>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</si>
  <si>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</si>
  <si>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</si>
  <si>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</si>
  <si>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</si>
  <si>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</si>
  <si>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</si>
  <si>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</si>
  <si>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</si>
  <si>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</si>
  <si>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</si>
  <si>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</si>
  <si>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</si>
  <si>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</si>
  <si>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</si>
  <si>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</si>
  <si>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</si>
  <si>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</si>
  <si>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</si>
  <si>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</si>
  <si>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</si>
  <si>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</si>
  <si>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</si>
  <si>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</si>
  <si>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</si>
  <si>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</si>
  <si>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</si>
  <si>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</si>
  <si>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</si>
  <si>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</si>
  <si>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</si>
  <si>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</si>
  <si>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</si>
  <si>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</si>
  <si>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</si>
  <si>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</si>
  <si>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</si>
  <si>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</si>
  <si>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</si>
  <si>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</si>
  <si>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</si>
  <si>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</si>
  <si>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</si>
  <si>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</si>
  <si>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</si>
  <si>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</si>
  <si>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</si>
  <si>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</si>
  <si>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</si>
  <si>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</si>
  <si>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</si>
  <si>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</si>
  <si>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</si>
  <si>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</si>
  <si>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</si>
  <si>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</si>
  <si>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</si>
  <si>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</si>
  <si>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</si>
  <si>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</si>
  <si>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</si>
  <si>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</si>
  <si>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</si>
  <si>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</si>
  <si>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</si>
  <si>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</si>
  <si>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</si>
  <si>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</si>
  <si>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</si>
  <si>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</si>
  <si>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</si>
  <si>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</si>
  <si>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</si>
  <si>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</si>
  <si>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</si>
  <si>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</si>
  <si>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</si>
  <si>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</si>
  <si>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</si>
  <si>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</si>
  <si>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</si>
  <si>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</si>
  <si>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</si>
  <si>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</si>
  <si>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</si>
  <si>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</si>
  <si>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</si>
  <si>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</si>
  <si>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</si>
  <si>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</si>
  <si>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</si>
  <si>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</si>
  <si>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</si>
  <si>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</si>
  <si>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</si>
  <si>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</si>
  <si>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</si>
  <si>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</si>
  <si>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</si>
  <si>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</si>
  <si>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</si>
  <si>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</si>
  <si>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</si>
  <si>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</si>
  <si>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</si>
  <si>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</si>
  <si>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</si>
  <si>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</si>
  <si>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</si>
  <si>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</si>
  <si>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</si>
  <si>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</si>
  <si>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</si>
  <si>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</si>
  <si>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</si>
  <si>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</si>
  <si>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</si>
  <si>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</si>
  <si>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</si>
  <si>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</si>
  <si>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</si>
  <si>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</si>
  <si>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</si>
  <si>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</si>
  <si>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</si>
  <si>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</si>
  <si>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</si>
  <si>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</si>
  <si>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</si>
  <si>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</si>
  <si>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</si>
  <si>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</si>
  <si>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</si>
  <si>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</si>
  <si>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</si>
  <si>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</si>
  <si>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</si>
  <si>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</si>
  <si>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</si>
  <si>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</si>
  <si>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</si>
  <si>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</si>
  <si>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</si>
  <si>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</si>
  <si>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</si>
  <si>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</si>
  <si>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</si>
  <si>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</si>
  <si>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</si>
  <si>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</si>
  <si>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</si>
  <si>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</si>
  <si>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</si>
  <si>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</si>
  <si>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</si>
  <si>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</si>
  <si>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</si>
  <si>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</si>
  <si>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</si>
  <si>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</si>
  <si>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</si>
  <si>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</si>
  <si>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</si>
  <si>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</si>
  <si>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</si>
  <si>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</si>
  <si>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</si>
  <si>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</si>
  <si>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</si>
  <si>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</si>
  <si>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</si>
  <si>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</si>
  <si>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</si>
  <si>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</si>
  <si>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</si>
  <si>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</si>
  <si>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</si>
  <si>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</si>
  <si>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</si>
  <si>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</si>
  <si>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</si>
  <si>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</si>
  <si>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</si>
  <si>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</si>
  <si>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</si>
  <si>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</si>
  <si>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</si>
  <si>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</si>
  <si>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</si>
  <si>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</si>
  <si>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</si>
  <si>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</si>
  <si>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</si>
  <si>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</si>
  <si>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</si>
  <si>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</si>
  <si>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</si>
  <si>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</si>
  <si>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</si>
  <si>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</si>
  <si>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</si>
  <si>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</si>
  <si>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</si>
  <si>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</si>
  <si>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</si>
  <si>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</si>
  <si>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</si>
  <si>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</si>
  <si>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</si>
  <si>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</si>
  <si>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</si>
  <si>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</si>
  <si>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</si>
  <si>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</si>
  <si>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</si>
  <si>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</si>
  <si>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</si>
  <si>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</si>
  <si>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</si>
  <si>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</si>
  <si>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</si>
  <si>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</si>
  <si>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</si>
  <si>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</si>
  <si>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</si>
  <si>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</si>
  <si>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</si>
  <si>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</si>
  <si>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</si>
  <si>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</si>
  <si>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</si>
  <si>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</si>
  <si>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</si>
  <si>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</si>
  <si>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</si>
  <si>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</si>
  <si>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</si>
  <si>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</si>
  <si>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</si>
  <si>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</si>
  <si>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</si>
  <si>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</si>
  <si>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</si>
  <si>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</si>
  <si>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</si>
  <si>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</si>
  <si>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</si>
  <si>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</si>
  <si>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</si>
  <si>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</si>
  <si>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</si>
  <si>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</si>
  <si>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</si>
  <si>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</si>
  <si>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</si>
  <si>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</si>
  <si>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</si>
  <si>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</si>
  <si>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</si>
  <si>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</si>
  <si>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</si>
  <si>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</si>
  <si>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</si>
  <si>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</si>
  <si>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</si>
  <si>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</si>
  <si>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Izvršenje u periodu __________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</si>
  <si>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</si>
  <si>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</si>
  <si>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</si>
  <si>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</si>
  <si>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</si>
  <si>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</si>
  <si>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</si>
  <si>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</si>
  <si>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Iznos zaduženja javnih preduzeća na kraju ___ kvartala __ god.</t>
  </si>
  <si>
    <t>01</t>
  </si>
  <si>
    <t>OPŠTE JAVNE SLUŽBE</t>
  </si>
  <si>
    <t>ODBRANA</t>
  </si>
  <si>
    <t>02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</si>
  <si>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</si>
  <si>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</si>
  <si>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</si>
  <si>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</si>
  <si>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</si>
  <si>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</si>
  <si>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</si>
  <si>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</si>
  <si>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</si>
  <si>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</si>
  <si>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</si>
  <si>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</si>
  <si>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</si>
  <si>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</si>
  <si>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</si>
  <si>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</si>
  <si>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 xml:space="preserve">izvršenje      </t>
  </si>
  <si>
    <t xml:space="preserve">% izvršenja godišnjeg budžeta </t>
  </si>
  <si>
    <t>UKUPNO</t>
  </si>
  <si>
    <t>kapitalni izdatak</t>
  </si>
  <si>
    <t>ugovoreni iznos</t>
  </si>
  <si>
    <t>Izdaci u __ godini</t>
  </si>
  <si>
    <t>Ukupni izdaci do 31.12. __godine</t>
  </si>
  <si>
    <t>izvor finansiranja</t>
  </si>
  <si>
    <t>Naziv kapitalnog projekta</t>
  </si>
  <si>
    <t>Ukupni izdaci do 01. 01. __ godine</t>
  </si>
  <si>
    <t>Izvršenje u mjesecu ___</t>
  </si>
  <si>
    <t>Napomena uz izvještaj: analitički pregled izdatka 463 - Otplata obaveza iz prethodnog perioda</t>
  </si>
  <si>
    <t>Otplata obaveza iz prethodnog perioda - analitika</t>
  </si>
  <si>
    <t>Period realizacije po ugovoru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</si>
  <si>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</si>
  <si>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</si>
  <si>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</si>
  <si>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</si>
  <si>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</si>
  <si>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</si>
  <si>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</si>
  <si>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IFK</t>
  </si>
  <si>
    <t>OBRAZAC IPK</t>
  </si>
  <si>
    <t>OBRAZAC PPJ</t>
  </si>
  <si>
    <t>NAZIV POTROŠAČKE JEDINICE</t>
  </si>
  <si>
    <t>NAZIV OPŠTINE</t>
  </si>
  <si>
    <t xml:space="preserve">       Izdaci po osnovu troškova sudskih postupaka</t>
  </si>
  <si>
    <t>Donacije EU</t>
  </si>
  <si>
    <t>Ostvarenje u mjesecu 09</t>
  </si>
  <si>
    <t xml:space="preserve">Ostvarenje u periodu 01.01.-30.09.2019.   </t>
  </si>
  <si>
    <t>Izvršenje u mjesecu 09</t>
  </si>
  <si>
    <t>Izvršenje u periodu 01.01.-30.09.2019.</t>
  </si>
  <si>
    <t xml:space="preserve"> </t>
  </si>
  <si>
    <t>Izvršenje u mjesecu 9</t>
  </si>
  <si>
    <t>Iznos zaduženja opštine na kraju III kvartala 2019 god.</t>
  </si>
  <si>
    <t>Stanje neizmirenih obaveza opštine na kraju  III kvartala 2019 god.</t>
  </si>
  <si>
    <t>Stanje neizmirenih obaveza javnih preduzeca i ustanova na kraju III kvartala 2019 god.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</si>
</sst>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57">
      <alignment/>
      <protection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0" xfId="57" applyFont="1" applyBorder="1" applyAlignment="1">
      <alignment horizontal="center"/>
      <protection/>
    </xf>
    <xf numFmtId="0" fontId="8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 vertical="top"/>
    </xf>
    <xf numFmtId="0" fontId="12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4" fontId="8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right"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2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left" vertical="justify" wrapText="1"/>
    </xf>
    <xf numFmtId="0" fontId="12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16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32" borderId="12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Border="1">
      <alignment/>
      <protection/>
    </xf>
    <xf numFmtId="4" fontId="8" fillId="32" borderId="16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0" fontId="8" fillId="0" borderId="23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3" xfId="57" applyFont="1" applyBorder="1">
      <alignment/>
      <protection/>
    </xf>
    <xf numFmtId="4" fontId="9" fillId="32" borderId="12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52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4" fontId="11" fillId="0" borderId="12" xfId="0" applyNumberFormat="1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4" fontId="52" fillId="0" borderId="12" xfId="0" applyNumberFormat="1" applyFont="1" applyBorder="1" applyAlignment="1">
      <alignment/>
    </xf>
    <xf numFmtId="4" fontId="8" fillId="32" borderId="24" xfId="57" applyNumberFormat="1" applyFont="1" applyFill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34" xfId="57" applyFont="1" applyBorder="1" applyAlignment="1">
      <alignment horizontal="left"/>
      <protection/>
    </xf>
    <xf numFmtId="0" fontId="8" fillId="0" borderId="35" xfId="57" applyFont="1" applyBorder="1" applyAlignment="1">
      <alignment horizontal="left"/>
      <protection/>
    </xf>
    <xf numFmtId="0" fontId="8" fillId="0" borderId="36" xfId="57" applyFont="1" applyBorder="1" applyAlignment="1">
      <alignment horizontal="center"/>
      <protection/>
    </xf>
    <xf numFmtId="0" fontId="8" fillId="0" borderId="37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3" xfId="57" applyFont="1" applyBorder="1" applyAlignment="1">
      <alignment horizontal="center"/>
      <protection/>
    </xf>
    <xf numFmtId="0" fontId="8" fillId="0" borderId="38" xfId="57" applyFont="1" applyBorder="1" applyAlignment="1">
      <alignment horizontal="center" vertical="center" wrapText="1"/>
      <protection/>
    </xf>
    <xf numFmtId="0" fontId="8" fillId="0" borderId="39" xfId="57" applyFont="1" applyBorder="1" applyAlignment="1">
      <alignment horizontal="center" vertical="center" wrapText="1"/>
      <protection/>
    </xf>
    <xf numFmtId="0" fontId="8" fillId="0" borderId="40" xfId="57" applyFont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49" fontId="8" fillId="0" borderId="42" xfId="57" applyNumberFormat="1" applyFont="1" applyBorder="1" applyAlignment="1">
      <alignment horizontal="center" vertical="center" wrapText="1"/>
      <protection/>
    </xf>
    <xf numFmtId="49" fontId="8" fillId="0" borderId="43" xfId="57" applyNumberFormat="1" applyFont="1" applyBorder="1" applyAlignment="1">
      <alignment horizontal="center" vertical="center" wrapText="1"/>
      <protection/>
    </xf>
    <xf numFmtId="49" fontId="8" fillId="0" borderId="44" xfId="57" applyNumberFormat="1" applyFont="1" applyBorder="1" applyAlignment="1">
      <alignment horizontal="center" vertical="center" wrapText="1"/>
      <protection/>
    </xf>
    <xf numFmtId="49" fontId="51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9" fillId="32" borderId="12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4">
      <selection activeCell="D34" sqref="D34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8515625" style="0" customWidth="1"/>
    <col min="6" max="6" width="9.57421875" style="0" customWidth="1"/>
    <col min="9" max="9" width="11.7109375" style="0" bestFit="1" customWidth="1"/>
  </cols>
  <sheetData>
    <row r="1" ht="15.75" thickBot="1">
      <c r="B1" s="3"/>
    </row>
    <row r="2" spans="1:7" ht="15.75" thickBot="1">
      <c r="A2" s="19"/>
      <c r="B2" s="19"/>
      <c r="C2" s="19"/>
      <c r="D2" s="20"/>
      <c r="E2" s="117" t="s">
        <v>315</v>
      </c>
      <c r="F2" s="118"/>
      <c r="G2" s="14"/>
    </row>
    <row r="3" spans="1:6" ht="15">
      <c r="A3" s="21"/>
      <c r="B3" s="21"/>
      <c r="C3" s="22"/>
      <c r="D3" s="22"/>
      <c r="E3" s="22"/>
      <c r="F3" s="110">
        <v>12</v>
      </c>
    </row>
    <row r="4" spans="1:6" ht="15">
      <c r="A4" s="119" t="s">
        <v>326</v>
      </c>
      <c r="B4" s="120"/>
      <c r="C4" s="120"/>
      <c r="D4" s="120"/>
      <c r="E4" s="120"/>
      <c r="F4" s="121"/>
    </row>
    <row r="5" spans="1:6" ht="60" customHeight="1">
      <c r="A5" s="23"/>
      <c r="B5" s="24" t="s">
        <v>80</v>
      </c>
      <c r="C5" s="25" t="s">
        <v>270</v>
      </c>
      <c r="D5" s="25" t="s">
        <v>329</v>
      </c>
      <c r="E5" s="25" t="s">
        <v>330</v>
      </c>
      <c r="F5" s="25" t="s">
        <v>81</v>
      </c>
    </row>
    <row r="6" spans="1:6" ht="15">
      <c r="A6" s="26">
        <v>71</v>
      </c>
      <c r="B6" s="23" t="s">
        <v>82</v>
      </c>
      <c r="C6" s="27"/>
      <c r="D6" s="27"/>
      <c r="E6" s="27"/>
      <c r="F6" s="27"/>
    </row>
    <row r="7" spans="1:6" ht="15">
      <c r="A7" s="26">
        <v>711</v>
      </c>
      <c r="B7" s="23" t="s">
        <v>83</v>
      </c>
      <c r="C7" s="27">
        <f>SUM(C8:C11)</f>
        <v>1480000</v>
      </c>
      <c r="D7" s="27">
        <f>D8+D9+D10+D11</f>
        <v>146874.23</v>
      </c>
      <c r="E7" s="27">
        <f>E8+E9+E10+E11</f>
        <v>981267.05</v>
      </c>
      <c r="F7" s="27">
        <f aca="true" t="shared" si="0" ref="F7:F14">E7/C7%</f>
        <v>66.30182770270271</v>
      </c>
    </row>
    <row r="8" spans="1:6" ht="15">
      <c r="A8" s="28" t="s">
        <v>84</v>
      </c>
      <c r="B8" s="29" t="s">
        <v>85</v>
      </c>
      <c r="C8" s="30">
        <v>1000000</v>
      </c>
      <c r="D8" s="30">
        <v>98853.98</v>
      </c>
      <c r="E8" s="31">
        <v>683318.16</v>
      </c>
      <c r="F8" s="30">
        <f t="shared" si="0"/>
        <v>68.331816</v>
      </c>
    </row>
    <row r="9" spans="1:6" ht="15">
      <c r="A9" s="29">
        <v>71131</v>
      </c>
      <c r="B9" s="29" t="s">
        <v>86</v>
      </c>
      <c r="C9" s="30">
        <v>90000</v>
      </c>
      <c r="D9" s="30">
        <v>25413.91</v>
      </c>
      <c r="E9" s="31">
        <v>59633.08</v>
      </c>
      <c r="F9" s="30">
        <f t="shared" si="0"/>
        <v>66.25897777777777</v>
      </c>
    </row>
    <row r="10" spans="1:6" ht="15">
      <c r="A10" s="29">
        <v>71132</v>
      </c>
      <c r="B10" s="29" t="s">
        <v>87</v>
      </c>
      <c r="C10" s="30">
        <v>90000</v>
      </c>
      <c r="D10" s="30">
        <v>7024.61</v>
      </c>
      <c r="E10" s="31">
        <v>55364.15</v>
      </c>
      <c r="F10" s="30">
        <f t="shared" si="0"/>
        <v>61.51572222222222</v>
      </c>
    </row>
    <row r="11" spans="1:6" ht="15">
      <c r="A11" s="28" t="s">
        <v>88</v>
      </c>
      <c r="B11" s="29" t="s">
        <v>89</v>
      </c>
      <c r="C11" s="30">
        <v>300000</v>
      </c>
      <c r="D11" s="30">
        <v>15581.73</v>
      </c>
      <c r="E11" s="31">
        <v>182951.66</v>
      </c>
      <c r="F11" s="30">
        <f t="shared" si="0"/>
        <v>60.98388666666667</v>
      </c>
    </row>
    <row r="12" spans="1:6" s="4" customFormat="1" ht="12.75">
      <c r="A12" s="26">
        <v>713</v>
      </c>
      <c r="B12" s="32" t="s">
        <v>90</v>
      </c>
      <c r="C12" s="27">
        <f>SUM(C13:C14)</f>
        <v>80000</v>
      </c>
      <c r="D12" s="27">
        <f>D13+D14</f>
        <v>7035.6</v>
      </c>
      <c r="E12" s="27">
        <f>E13+E14</f>
        <v>45410.3</v>
      </c>
      <c r="F12" s="27">
        <f t="shared" si="0"/>
        <v>56.762875</v>
      </c>
    </row>
    <row r="13" spans="1:6" ht="15">
      <c r="A13" s="28" t="s">
        <v>91</v>
      </c>
      <c r="B13" s="29" t="s">
        <v>92</v>
      </c>
      <c r="C13" s="30">
        <v>35000</v>
      </c>
      <c r="D13" s="30">
        <v>2239.6</v>
      </c>
      <c r="E13" s="31">
        <v>20124.6</v>
      </c>
      <c r="F13" s="30">
        <f t="shared" si="0"/>
        <v>57.49885714285714</v>
      </c>
    </row>
    <row r="14" spans="1:6" ht="15">
      <c r="A14" s="28" t="s">
        <v>93</v>
      </c>
      <c r="B14" s="29" t="s">
        <v>94</v>
      </c>
      <c r="C14" s="30">
        <v>45000</v>
      </c>
      <c r="D14" s="30">
        <v>4796</v>
      </c>
      <c r="E14" s="31">
        <v>25285.7</v>
      </c>
      <c r="F14" s="30">
        <f t="shared" si="0"/>
        <v>56.190444444444445</v>
      </c>
    </row>
    <row r="15" spans="1:6" ht="15">
      <c r="A15" s="28">
        <v>7136</v>
      </c>
      <c r="B15" s="29" t="s">
        <v>95</v>
      </c>
      <c r="C15" s="30"/>
      <c r="D15" s="30"/>
      <c r="E15" s="31"/>
      <c r="F15" s="27"/>
    </row>
    <row r="16" spans="1:6" s="4" customFormat="1" ht="12.75">
      <c r="A16" s="26">
        <v>714</v>
      </c>
      <c r="B16" s="32" t="s">
        <v>96</v>
      </c>
      <c r="C16" s="27">
        <f>SUM(C17:C29)</f>
        <v>1660000</v>
      </c>
      <c r="D16" s="27">
        <f>D18+D19+D20+D23+D24+D25+D26+D27+D28+D29</f>
        <v>44454.11</v>
      </c>
      <c r="E16" s="27">
        <f>E18+E23+E26+E27+E28</f>
        <v>1098511.49</v>
      </c>
      <c r="F16" s="27">
        <f>E16/C16%</f>
        <v>66.17539096385542</v>
      </c>
    </row>
    <row r="17" spans="1:6" s="4" customFormat="1" ht="12.75">
      <c r="A17" s="29">
        <v>7141</v>
      </c>
      <c r="B17" s="29" t="s">
        <v>97</v>
      </c>
      <c r="C17" s="107"/>
      <c r="D17" s="27"/>
      <c r="E17" s="27"/>
      <c r="F17" s="27"/>
    </row>
    <row r="18" spans="1:6" s="4" customFormat="1" ht="12.75">
      <c r="A18" s="28" t="s">
        <v>98</v>
      </c>
      <c r="B18" s="29" t="s">
        <v>99</v>
      </c>
      <c r="C18" s="30">
        <v>0</v>
      </c>
      <c r="D18" s="30">
        <v>0</v>
      </c>
      <c r="E18" s="31">
        <v>1406.98</v>
      </c>
      <c r="F18" s="30">
        <v>0</v>
      </c>
    </row>
    <row r="19" spans="1:6" ht="15">
      <c r="A19" s="28" t="s">
        <v>100</v>
      </c>
      <c r="B19" s="29" t="s">
        <v>101</v>
      </c>
      <c r="C19" s="30"/>
      <c r="D19" s="30"/>
      <c r="E19" s="31"/>
      <c r="F19" s="30"/>
    </row>
    <row r="20" spans="1:6" ht="15">
      <c r="A20" s="28" t="s">
        <v>102</v>
      </c>
      <c r="B20" s="29" t="s">
        <v>103</v>
      </c>
      <c r="C20" s="30"/>
      <c r="D20" s="30"/>
      <c r="E20" s="31"/>
      <c r="F20" s="30"/>
    </row>
    <row r="21" spans="1:6" ht="15">
      <c r="A21" s="28">
        <v>71414</v>
      </c>
      <c r="B21" s="29" t="s">
        <v>104</v>
      </c>
      <c r="C21" s="30"/>
      <c r="D21" s="30"/>
      <c r="E21" s="31"/>
      <c r="F21" s="27"/>
    </row>
    <row r="22" spans="1:6" ht="15">
      <c r="A22" s="29">
        <v>7142</v>
      </c>
      <c r="B22" s="29" t="s">
        <v>105</v>
      </c>
      <c r="C22" s="27"/>
      <c r="D22" s="27"/>
      <c r="E22" s="27"/>
      <c r="F22" s="27"/>
    </row>
    <row r="23" spans="1:6" s="4" customFormat="1" ht="12.75">
      <c r="A23" s="28" t="s">
        <v>106</v>
      </c>
      <c r="B23" s="29" t="s">
        <v>107</v>
      </c>
      <c r="C23" s="30">
        <v>750000</v>
      </c>
      <c r="D23" s="30">
        <v>22526.46</v>
      </c>
      <c r="E23" s="31">
        <v>282500.41</v>
      </c>
      <c r="F23" s="30">
        <f>E23/C23%</f>
        <v>37.66672133333333</v>
      </c>
    </row>
    <row r="24" spans="1:6" ht="15">
      <c r="A24" s="28" t="s">
        <v>108</v>
      </c>
      <c r="B24" s="29" t="s">
        <v>109</v>
      </c>
      <c r="C24" s="30"/>
      <c r="D24" s="30"/>
      <c r="E24" s="31"/>
      <c r="F24" s="30"/>
    </row>
    <row r="25" spans="1:6" ht="15">
      <c r="A25" s="33">
        <v>71424</v>
      </c>
      <c r="B25" s="34" t="s">
        <v>110</v>
      </c>
      <c r="C25" s="30"/>
      <c r="D25" s="30"/>
      <c r="E25" s="31"/>
      <c r="F25" s="30"/>
    </row>
    <row r="26" spans="1:6" s="4" customFormat="1" ht="15" customHeight="1">
      <c r="A26" s="28" t="s">
        <v>111</v>
      </c>
      <c r="B26" s="35" t="s">
        <v>112</v>
      </c>
      <c r="C26" s="30">
        <v>250000</v>
      </c>
      <c r="D26" s="30">
        <v>12381.46</v>
      </c>
      <c r="E26" s="31">
        <v>40369.38</v>
      </c>
      <c r="F26" s="30">
        <f>E26/C26%</f>
        <v>16.147752</v>
      </c>
    </row>
    <row r="27" spans="1:6" ht="14.25" customHeight="1">
      <c r="A27" s="28" t="s">
        <v>113</v>
      </c>
      <c r="B27" s="35" t="s">
        <v>266</v>
      </c>
      <c r="C27" s="30">
        <v>550000</v>
      </c>
      <c r="D27" s="30">
        <v>5731.6</v>
      </c>
      <c r="E27" s="31">
        <v>728894.61</v>
      </c>
      <c r="F27" s="30">
        <f>E27/C27%</f>
        <v>132.52629272727273</v>
      </c>
    </row>
    <row r="28" spans="1:6" ht="15" customHeight="1">
      <c r="A28" s="28">
        <v>71484</v>
      </c>
      <c r="B28" s="35" t="s">
        <v>225</v>
      </c>
      <c r="C28" s="30">
        <v>80000</v>
      </c>
      <c r="D28" s="30">
        <v>3814.59</v>
      </c>
      <c r="E28" s="31">
        <v>45340.11</v>
      </c>
      <c r="F28" s="30">
        <f>E28/C28%</f>
        <v>56.6751375</v>
      </c>
    </row>
    <row r="29" spans="1:6" ht="18" customHeight="1">
      <c r="A29" s="28" t="s">
        <v>114</v>
      </c>
      <c r="B29" s="29" t="s">
        <v>17</v>
      </c>
      <c r="C29" s="30">
        <v>30000</v>
      </c>
      <c r="D29" s="30">
        <v>0</v>
      </c>
      <c r="E29" s="31">
        <v>0</v>
      </c>
      <c r="F29" s="30">
        <f>E29/C29%</f>
        <v>0</v>
      </c>
    </row>
    <row r="30" spans="1:6" ht="15">
      <c r="A30" s="26">
        <v>715</v>
      </c>
      <c r="B30" s="32" t="s">
        <v>115</v>
      </c>
      <c r="C30" s="27">
        <v>95000</v>
      </c>
      <c r="D30" s="27">
        <f>D32+D33+D34</f>
        <v>6173.7</v>
      </c>
      <c r="E30" s="27">
        <f>E33+E34</f>
        <v>38738.909999999996</v>
      </c>
      <c r="F30" s="27">
        <f>E30/C30%</f>
        <v>40.7778</v>
      </c>
    </row>
    <row r="31" spans="1:6" ht="15">
      <c r="A31" s="28" t="s">
        <v>116</v>
      </c>
      <c r="B31" s="29" t="s">
        <v>117</v>
      </c>
      <c r="C31" s="30"/>
      <c r="D31" s="30"/>
      <c r="E31" s="31"/>
      <c r="F31" s="27"/>
    </row>
    <row r="32" spans="1:6" ht="15">
      <c r="A32" s="28" t="s">
        <v>118</v>
      </c>
      <c r="B32" s="29" t="s">
        <v>119</v>
      </c>
      <c r="C32" s="30"/>
      <c r="D32" s="30"/>
      <c r="E32" s="31"/>
      <c r="F32" s="30"/>
    </row>
    <row r="33" spans="1:6" ht="15">
      <c r="A33" s="28" t="s">
        <v>120</v>
      </c>
      <c r="B33" s="29" t="s">
        <v>121</v>
      </c>
      <c r="C33" s="30">
        <v>45000</v>
      </c>
      <c r="D33" s="30">
        <v>474.3</v>
      </c>
      <c r="E33" s="31">
        <v>3786.56</v>
      </c>
      <c r="F33" s="30">
        <f>E33/C33%</f>
        <v>8.414577777777778</v>
      </c>
    </row>
    <row r="34" spans="1:6" ht="15">
      <c r="A34" s="28" t="s">
        <v>122</v>
      </c>
      <c r="B34" s="29" t="s">
        <v>115</v>
      </c>
      <c r="C34" s="30">
        <v>50000</v>
      </c>
      <c r="D34" s="30">
        <v>5699.4</v>
      </c>
      <c r="E34" s="31">
        <v>34952.35</v>
      </c>
      <c r="F34" s="30">
        <f>E34/C34%</f>
        <v>69.90469999999999</v>
      </c>
    </row>
    <row r="35" spans="1:6" ht="15">
      <c r="A35" s="26">
        <v>72</v>
      </c>
      <c r="B35" s="32" t="s">
        <v>123</v>
      </c>
      <c r="C35" s="27">
        <v>100000</v>
      </c>
      <c r="D35" s="27">
        <f>D36+D37</f>
        <v>23</v>
      </c>
      <c r="E35" s="27">
        <f>E37</f>
        <v>26186.8</v>
      </c>
      <c r="F35" s="27">
        <v>10.48</v>
      </c>
    </row>
    <row r="36" spans="1:6" s="4" customFormat="1" ht="12.75">
      <c r="A36" s="28" t="s">
        <v>124</v>
      </c>
      <c r="B36" s="29" t="s">
        <v>125</v>
      </c>
      <c r="C36" s="30"/>
      <c r="D36" s="30"/>
      <c r="E36" s="31"/>
      <c r="F36" s="27"/>
    </row>
    <row r="37" spans="1:6" ht="15">
      <c r="A37" s="28" t="s">
        <v>126</v>
      </c>
      <c r="B37" s="29" t="s">
        <v>127</v>
      </c>
      <c r="C37" s="30">
        <v>100000</v>
      </c>
      <c r="D37" s="30">
        <v>23</v>
      </c>
      <c r="E37" s="31">
        <v>26186.8</v>
      </c>
      <c r="F37" s="30">
        <v>10.48</v>
      </c>
    </row>
    <row r="38" spans="1:6" ht="15">
      <c r="A38" s="28" t="s">
        <v>128</v>
      </c>
      <c r="B38" s="29" t="s">
        <v>129</v>
      </c>
      <c r="C38" s="30"/>
      <c r="D38" s="30"/>
      <c r="E38" s="31"/>
      <c r="F38" s="27"/>
    </row>
    <row r="39" spans="1:6" ht="24">
      <c r="A39" s="26">
        <v>73</v>
      </c>
      <c r="B39" s="37" t="s">
        <v>130</v>
      </c>
      <c r="C39" s="36">
        <f>SUM(C40:C41)</f>
        <v>0</v>
      </c>
      <c r="D39" s="36">
        <f>SUM(D40:D41)</f>
        <v>0</v>
      </c>
      <c r="E39" s="36">
        <f>E41</f>
        <v>40427.43</v>
      </c>
      <c r="F39" s="27">
        <v>0</v>
      </c>
    </row>
    <row r="40" spans="1:6" s="4" customFormat="1" ht="16.5" customHeight="1">
      <c r="A40" s="28">
        <v>731</v>
      </c>
      <c r="B40" s="29" t="s">
        <v>131</v>
      </c>
      <c r="C40" s="30"/>
      <c r="D40" s="30"/>
      <c r="E40" s="31"/>
      <c r="F40" s="27"/>
    </row>
    <row r="41" spans="1:6" ht="15">
      <c r="A41" s="28" t="s">
        <v>132</v>
      </c>
      <c r="B41" s="29" t="s">
        <v>133</v>
      </c>
      <c r="C41" s="30"/>
      <c r="D41" s="30"/>
      <c r="E41" s="31">
        <v>40427.43</v>
      </c>
      <c r="F41" s="30">
        <v>0</v>
      </c>
    </row>
    <row r="42" spans="1:6" s="4" customFormat="1" ht="12.75">
      <c r="A42" s="26">
        <v>74</v>
      </c>
      <c r="B42" s="32" t="s">
        <v>134</v>
      </c>
      <c r="C42" s="27">
        <f>SUM(C43:C48)</f>
        <v>4450000</v>
      </c>
      <c r="D42" s="27">
        <f>SUM(D43:D48)</f>
        <v>409026.96</v>
      </c>
      <c r="E42" s="27">
        <f>E43+E47+E48</f>
        <v>3199900.9</v>
      </c>
      <c r="F42" s="27">
        <f>E42/C42%</f>
        <v>71.90788539325843</v>
      </c>
    </row>
    <row r="43" spans="1:6" s="4" customFormat="1" ht="12.75">
      <c r="A43" s="28" t="s">
        <v>135</v>
      </c>
      <c r="B43" s="29" t="s">
        <v>328</v>
      </c>
      <c r="C43" s="27"/>
      <c r="D43" s="107">
        <v>0</v>
      </c>
      <c r="E43" s="107">
        <v>133719.34</v>
      </c>
      <c r="F43" s="27">
        <v>0</v>
      </c>
    </row>
    <row r="44" spans="1:9" ht="15">
      <c r="A44" s="28" t="s">
        <v>136</v>
      </c>
      <c r="B44" s="29" t="s">
        <v>137</v>
      </c>
      <c r="C44" s="30"/>
      <c r="D44" s="30"/>
      <c r="E44" s="31"/>
      <c r="F44" s="30"/>
      <c r="I44" s="7"/>
    </row>
    <row r="45" spans="1:6" ht="15">
      <c r="A45" s="28" t="s">
        <v>138</v>
      </c>
      <c r="B45" s="29" t="s">
        <v>139</v>
      </c>
      <c r="C45" s="30"/>
      <c r="D45" s="30"/>
      <c r="E45" s="31"/>
      <c r="F45" s="30"/>
    </row>
    <row r="46" spans="1:6" ht="15">
      <c r="A46" s="29">
        <v>742</v>
      </c>
      <c r="B46" s="29" t="s">
        <v>140</v>
      </c>
      <c r="C46" s="27"/>
      <c r="D46" s="27"/>
      <c r="E46" s="27"/>
      <c r="F46" s="27"/>
    </row>
    <row r="47" spans="1:6" ht="15">
      <c r="A47" s="28" t="s">
        <v>141</v>
      </c>
      <c r="B47" s="29" t="s">
        <v>267</v>
      </c>
      <c r="C47" s="30">
        <v>500000</v>
      </c>
      <c r="D47" s="30">
        <v>0</v>
      </c>
      <c r="E47" s="31">
        <v>53986</v>
      </c>
      <c r="F47" s="30">
        <f>E47/C47%</f>
        <v>10.7972</v>
      </c>
    </row>
    <row r="48" spans="1:6" ht="15">
      <c r="A48" s="28" t="s">
        <v>142</v>
      </c>
      <c r="B48" s="29" t="s">
        <v>143</v>
      </c>
      <c r="C48" s="30">
        <v>3950000</v>
      </c>
      <c r="D48" s="30">
        <v>409026.96</v>
      </c>
      <c r="E48" s="31">
        <v>3012195.56</v>
      </c>
      <c r="F48" s="30">
        <f>E48/C48%</f>
        <v>76.25811544303798</v>
      </c>
    </row>
    <row r="49" spans="1:6" ht="15">
      <c r="A49" s="26">
        <v>75</v>
      </c>
      <c r="B49" s="32" t="s">
        <v>57</v>
      </c>
      <c r="C49" s="27">
        <f>SUM(C50:C54)</f>
        <v>0</v>
      </c>
      <c r="D49" s="27">
        <f>SUM(D50:D54)</f>
        <v>0</v>
      </c>
      <c r="E49" s="27">
        <f>SUM(E50:E54)</f>
        <v>0</v>
      </c>
      <c r="F49" s="27">
        <v>0</v>
      </c>
    </row>
    <row r="50" spans="1:6" s="4" customFormat="1" ht="12.75">
      <c r="A50" s="28" t="s">
        <v>144</v>
      </c>
      <c r="B50" s="29" t="s">
        <v>57</v>
      </c>
      <c r="C50" s="30"/>
      <c r="D50" s="30"/>
      <c r="E50" s="30"/>
      <c r="F50" s="30"/>
    </row>
    <row r="51" spans="1:9" ht="15">
      <c r="A51" s="28" t="s">
        <v>145</v>
      </c>
      <c r="B51" s="29" t="s">
        <v>146</v>
      </c>
      <c r="C51" s="30"/>
      <c r="D51" s="30"/>
      <c r="E51" s="30"/>
      <c r="F51" s="27"/>
      <c r="I51" s="5"/>
    </row>
    <row r="52" spans="1:9" ht="15">
      <c r="A52" s="28">
        <v>75111</v>
      </c>
      <c r="B52" s="29" t="s">
        <v>268</v>
      </c>
      <c r="C52" s="30"/>
      <c r="D52" s="30"/>
      <c r="E52" s="30"/>
      <c r="F52" s="30"/>
      <c r="I52" s="5"/>
    </row>
    <row r="53" spans="1:9" ht="15">
      <c r="A53" s="28">
        <v>75112</v>
      </c>
      <c r="B53" s="29" t="s">
        <v>269</v>
      </c>
      <c r="C53" s="30"/>
      <c r="D53" s="30"/>
      <c r="E53" s="30"/>
      <c r="F53" s="27"/>
      <c r="I53" s="5"/>
    </row>
    <row r="54" spans="1:9" ht="15">
      <c r="A54" s="28" t="s">
        <v>147</v>
      </c>
      <c r="B54" s="29" t="s">
        <v>148</v>
      </c>
      <c r="C54" s="30"/>
      <c r="D54" s="30"/>
      <c r="E54" s="30"/>
      <c r="F54" s="27"/>
      <c r="I54" s="5"/>
    </row>
    <row r="55" spans="1:9" ht="15">
      <c r="A55" s="29"/>
      <c r="B55" s="32" t="s">
        <v>149</v>
      </c>
      <c r="C55" s="27">
        <v>7865000</v>
      </c>
      <c r="D55" s="27">
        <f>D7+D12+D16+D30+D35+D39+D42+D49</f>
        <v>613587.6000000001</v>
      </c>
      <c r="E55" s="27">
        <f>E49+E42+E39+E35+E30+E16+E12+E7</f>
        <v>5430442.88</v>
      </c>
      <c r="F55" s="27">
        <f>E55/C55%</f>
        <v>69.0456818817546</v>
      </c>
      <c r="I55" s="5"/>
    </row>
    <row r="56" ht="15">
      <c r="I56" s="5"/>
    </row>
    <row r="57" ht="15">
      <c r="I57" s="5"/>
    </row>
    <row r="58" spans="1:6" ht="15">
      <c r="A58" s="115"/>
      <c r="B58" s="116"/>
      <c r="C58" s="116"/>
      <c r="D58" s="116"/>
      <c r="E58" s="116"/>
      <c r="F58" s="116"/>
    </row>
    <row r="59" spans="1:6" ht="15">
      <c r="A59" s="116"/>
      <c r="B59" s="116"/>
      <c r="C59" s="116"/>
      <c r="D59" s="116"/>
      <c r="E59" s="116"/>
      <c r="F59" s="116"/>
    </row>
    <row r="61" spans="5:9" ht="15">
      <c r="E61" s="6"/>
      <c r="I61" s="6"/>
    </row>
    <row r="62" spans="5:6" ht="15">
      <c r="E62" s="6"/>
      <c r="F62" s="7"/>
    </row>
    <row r="63" ht="15">
      <c r="I63" s="8"/>
    </row>
    <row r="70" ht="15">
      <c r="I70" s="5"/>
    </row>
    <row r="72" ht="15">
      <c r="I72" s="8"/>
    </row>
    <row r="76" ht="15">
      <c r="I76" s="8"/>
    </row>
  </sheetData>
  <sheetProtection/>
  <mergeCells count="3">
    <mergeCell ref="A58:F59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7"/>
  <sheetViews>
    <sheetView zoomScalePageLayoutView="0" workbookViewId="0" topLeftCell="A116">
      <selection activeCell="J6" sqref="J6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5" width="11.140625" style="0" customWidth="1"/>
    <col min="6" max="6" width="11.28125" style="0" customWidth="1"/>
  </cols>
  <sheetData>
    <row r="2" ht="15.75" thickBot="1"/>
    <row r="3" spans="1:6" ht="15.75" thickBot="1">
      <c r="A3" s="22"/>
      <c r="B3" s="22"/>
      <c r="C3" s="22"/>
      <c r="D3" s="22"/>
      <c r="E3" s="122" t="s">
        <v>316</v>
      </c>
      <c r="F3" s="123"/>
    </row>
    <row r="4" spans="1:6" ht="15">
      <c r="A4" s="22"/>
      <c r="B4" s="22"/>
      <c r="C4" s="22"/>
      <c r="D4" s="22"/>
      <c r="E4" s="22"/>
      <c r="F4" s="110">
        <v>12</v>
      </c>
    </row>
    <row r="5" spans="1:6" ht="15">
      <c r="A5" s="124" t="s">
        <v>326</v>
      </c>
      <c r="B5" s="125"/>
      <c r="C5" s="125"/>
      <c r="D5" s="125"/>
      <c r="E5" s="125"/>
      <c r="F5" s="126"/>
    </row>
    <row r="6" spans="1:6" s="1" customFormat="1" ht="49.5" customHeight="1" thickBot="1">
      <c r="A6" s="38" t="s">
        <v>0</v>
      </c>
      <c r="B6" s="38" t="s">
        <v>1</v>
      </c>
      <c r="C6" s="39" t="s">
        <v>270</v>
      </c>
      <c r="D6" s="39" t="s">
        <v>331</v>
      </c>
      <c r="E6" s="39" t="s">
        <v>332</v>
      </c>
      <c r="F6" s="39" t="s">
        <v>79</v>
      </c>
    </row>
    <row r="7" spans="1:6" s="1" customFormat="1" ht="15.75" thickTop="1">
      <c r="A7" s="40" t="s">
        <v>2</v>
      </c>
      <c r="B7" s="41" t="s">
        <v>3</v>
      </c>
      <c r="C7" s="42"/>
      <c r="D7" s="42"/>
      <c r="E7" s="42"/>
      <c r="F7" s="42"/>
    </row>
    <row r="8" spans="1:6" s="1" customFormat="1" ht="15">
      <c r="A8" s="43">
        <v>41</v>
      </c>
      <c r="B8" s="44" t="s">
        <v>3</v>
      </c>
      <c r="C8" s="45"/>
      <c r="D8" s="45"/>
      <c r="E8" s="45"/>
      <c r="F8" s="42"/>
    </row>
    <row r="9" spans="1:6" s="1" customFormat="1" ht="15">
      <c r="A9" s="43">
        <v>411</v>
      </c>
      <c r="B9" s="44" t="s">
        <v>4</v>
      </c>
      <c r="C9" s="45">
        <f>C10+C11+C12+C13+C14</f>
        <v>1460380</v>
      </c>
      <c r="D9" s="45">
        <f>D10+D11</f>
        <v>217670.54</v>
      </c>
      <c r="E9" s="45">
        <f>E10+E14</f>
        <v>545408.26</v>
      </c>
      <c r="F9" s="42">
        <f aca="true" t="shared" si="0" ref="F9:F15">E9/C9%</f>
        <v>37.34700968241143</v>
      </c>
    </row>
    <row r="10" spans="1:6" ht="15">
      <c r="A10" s="46" t="s">
        <v>150</v>
      </c>
      <c r="B10" s="47" t="s">
        <v>5</v>
      </c>
      <c r="C10" s="48">
        <v>868510</v>
      </c>
      <c r="D10" s="48">
        <v>217670.54</v>
      </c>
      <c r="E10" s="48">
        <v>543402.88</v>
      </c>
      <c r="F10" s="49">
        <f t="shared" si="0"/>
        <v>62.56725656584265</v>
      </c>
    </row>
    <row r="11" spans="1:6" ht="15">
      <c r="A11" s="46" t="s">
        <v>151</v>
      </c>
      <c r="B11" s="47" t="s">
        <v>6</v>
      </c>
      <c r="C11" s="48">
        <v>117140</v>
      </c>
      <c r="D11" s="48">
        <v>0</v>
      </c>
      <c r="E11" s="48">
        <v>0</v>
      </c>
      <c r="F11" s="49">
        <f t="shared" si="0"/>
        <v>0</v>
      </c>
    </row>
    <row r="12" spans="1:6" ht="15">
      <c r="A12" s="46" t="s">
        <v>152</v>
      </c>
      <c r="B12" s="47" t="s">
        <v>7</v>
      </c>
      <c r="C12" s="48">
        <v>306020</v>
      </c>
      <c r="D12" s="48">
        <v>0</v>
      </c>
      <c r="E12" s="48">
        <v>0</v>
      </c>
      <c r="F12" s="49">
        <f t="shared" si="0"/>
        <v>0</v>
      </c>
    </row>
    <row r="13" spans="1:6" ht="15">
      <c r="A13" s="46" t="s">
        <v>153</v>
      </c>
      <c r="B13" s="47" t="s">
        <v>8</v>
      </c>
      <c r="C13" s="48">
        <v>153350</v>
      </c>
      <c r="D13" s="48">
        <v>0</v>
      </c>
      <c r="E13" s="48">
        <v>0</v>
      </c>
      <c r="F13" s="49">
        <f t="shared" si="0"/>
        <v>0</v>
      </c>
    </row>
    <row r="14" spans="1:6" ht="15">
      <c r="A14" s="46" t="s">
        <v>154</v>
      </c>
      <c r="B14" s="47" t="s">
        <v>9</v>
      </c>
      <c r="C14" s="48">
        <v>15360</v>
      </c>
      <c r="D14" s="48">
        <v>0</v>
      </c>
      <c r="E14" s="48">
        <v>2005.38</v>
      </c>
      <c r="F14" s="49">
        <f t="shared" si="0"/>
        <v>13.055859375</v>
      </c>
    </row>
    <row r="15" spans="1:6" s="1" customFormat="1" ht="15">
      <c r="A15" s="43">
        <v>412</v>
      </c>
      <c r="B15" s="44" t="s">
        <v>10</v>
      </c>
      <c r="C15" s="45">
        <f>C21+C22</f>
        <v>52000</v>
      </c>
      <c r="D15" s="45">
        <f>D21</f>
        <v>10090</v>
      </c>
      <c r="E15" s="45">
        <f>SUM(E16:E22)</f>
        <v>20430</v>
      </c>
      <c r="F15" s="42">
        <f t="shared" si="0"/>
        <v>39.28846153846154</v>
      </c>
    </row>
    <row r="16" spans="1:6" ht="15">
      <c r="A16" s="46" t="s">
        <v>155</v>
      </c>
      <c r="B16" s="47" t="s">
        <v>11</v>
      </c>
      <c r="C16" s="48"/>
      <c r="D16" s="48"/>
      <c r="E16" s="48"/>
      <c r="F16" s="42"/>
    </row>
    <row r="17" spans="1:6" ht="15">
      <c r="A17" s="46" t="s">
        <v>156</v>
      </c>
      <c r="B17" s="47" t="s">
        <v>12</v>
      </c>
      <c r="C17" s="48"/>
      <c r="D17" s="48"/>
      <c r="E17" s="48"/>
      <c r="F17" s="42"/>
    </row>
    <row r="18" spans="1:6" ht="15">
      <c r="A18" s="46" t="s">
        <v>157</v>
      </c>
      <c r="B18" s="47" t="s">
        <v>13</v>
      </c>
      <c r="C18" s="48"/>
      <c r="D18" s="48"/>
      <c r="E18" s="48"/>
      <c r="F18" s="42"/>
    </row>
    <row r="19" spans="1:6" ht="15">
      <c r="A19" s="46" t="s">
        <v>158</v>
      </c>
      <c r="B19" s="47" t="s">
        <v>14</v>
      </c>
      <c r="C19" s="48"/>
      <c r="D19" s="48"/>
      <c r="E19" s="48"/>
      <c r="F19" s="42"/>
    </row>
    <row r="20" spans="1:6" ht="15">
      <c r="A20" s="46" t="s">
        <v>159</v>
      </c>
      <c r="B20" s="47" t="s">
        <v>15</v>
      </c>
      <c r="C20" s="48"/>
      <c r="D20" s="48"/>
      <c r="E20" s="48"/>
      <c r="F20" s="42"/>
    </row>
    <row r="21" spans="1:6" ht="15">
      <c r="A21" s="46" t="s">
        <v>160</v>
      </c>
      <c r="B21" s="47" t="s">
        <v>16</v>
      </c>
      <c r="C21" s="48">
        <v>50000</v>
      </c>
      <c r="D21" s="48">
        <v>10090</v>
      </c>
      <c r="E21" s="48">
        <v>20430</v>
      </c>
      <c r="F21" s="49">
        <f>E21/C21%</f>
        <v>40.86</v>
      </c>
    </row>
    <row r="22" spans="1:6" ht="15">
      <c r="A22" s="46" t="s">
        <v>161</v>
      </c>
      <c r="B22" s="47" t="s">
        <v>17</v>
      </c>
      <c r="C22" s="48">
        <v>2000</v>
      </c>
      <c r="D22" s="48">
        <v>0</v>
      </c>
      <c r="E22" s="48">
        <v>0</v>
      </c>
      <c r="F22" s="49">
        <f>E22/C22%</f>
        <v>0</v>
      </c>
    </row>
    <row r="23" spans="1:6" s="1" customFormat="1" ht="15">
      <c r="A23" s="43">
        <v>413</v>
      </c>
      <c r="B23" s="44" t="s">
        <v>18</v>
      </c>
      <c r="C23" s="45">
        <f>C24+C26+C27</f>
        <v>167200</v>
      </c>
      <c r="D23" s="45">
        <f>D24+D26+D27</f>
        <v>11588.07</v>
      </c>
      <c r="E23" s="45">
        <f>E24+E26+E27</f>
        <v>113191.73000000001</v>
      </c>
      <c r="F23" s="42">
        <f>E23/C23%</f>
        <v>67.69840311004785</v>
      </c>
    </row>
    <row r="24" spans="1:6" ht="15">
      <c r="A24" s="46" t="s">
        <v>162</v>
      </c>
      <c r="B24" s="47" t="s">
        <v>19</v>
      </c>
      <c r="C24" s="48">
        <v>21200</v>
      </c>
      <c r="D24" s="48">
        <v>2282.56</v>
      </c>
      <c r="E24" s="48">
        <v>11869.18</v>
      </c>
      <c r="F24" s="49">
        <f>E24/C24%</f>
        <v>55.986698113207545</v>
      </c>
    </row>
    <row r="25" spans="1:6" ht="15">
      <c r="A25" s="46" t="s">
        <v>163</v>
      </c>
      <c r="B25" s="47" t="s">
        <v>20</v>
      </c>
      <c r="C25" s="48"/>
      <c r="D25" s="48"/>
      <c r="E25" s="48"/>
      <c r="F25" s="49"/>
    </row>
    <row r="26" spans="1:6" ht="15">
      <c r="A26" s="46" t="s">
        <v>164</v>
      </c>
      <c r="B26" s="47" t="s">
        <v>21</v>
      </c>
      <c r="C26" s="48">
        <v>128000</v>
      </c>
      <c r="D26" s="48">
        <v>8035.51</v>
      </c>
      <c r="E26" s="48">
        <v>90773.23</v>
      </c>
      <c r="F26" s="49">
        <f>E26/C26%</f>
        <v>70.9165859375</v>
      </c>
    </row>
    <row r="27" spans="1:6" ht="15">
      <c r="A27" s="46" t="s">
        <v>165</v>
      </c>
      <c r="B27" s="47" t="s">
        <v>22</v>
      </c>
      <c r="C27" s="48">
        <v>18000</v>
      </c>
      <c r="D27" s="48">
        <v>1270</v>
      </c>
      <c r="E27" s="48">
        <v>10549.32</v>
      </c>
      <c r="F27" s="49">
        <f>E27/C27%</f>
        <v>58.60733333333333</v>
      </c>
    </row>
    <row r="28" spans="1:6" ht="15">
      <c r="A28" s="46" t="s">
        <v>166</v>
      </c>
      <c r="B28" s="47" t="s">
        <v>23</v>
      </c>
      <c r="C28" s="48"/>
      <c r="D28" s="48"/>
      <c r="E28" s="48"/>
      <c r="F28" s="49"/>
    </row>
    <row r="29" spans="1:6" s="1" customFormat="1" ht="15">
      <c r="A29" s="43">
        <v>414</v>
      </c>
      <c r="B29" s="44" t="s">
        <v>24</v>
      </c>
      <c r="C29" s="45">
        <f>C30+C31+C32+C33+C38</f>
        <v>62700</v>
      </c>
      <c r="D29" s="45">
        <f>D30+D31+D32+D33+D38</f>
        <v>5225.429999999999</v>
      </c>
      <c r="E29" s="45">
        <f>E30+E31+E32+E33+E38</f>
        <v>47098.49</v>
      </c>
      <c r="F29" s="42">
        <f>E29/C29%</f>
        <v>75.11720893141946</v>
      </c>
    </row>
    <row r="30" spans="1:6" ht="15">
      <c r="A30" s="46" t="s">
        <v>167</v>
      </c>
      <c r="B30" s="47" t="s">
        <v>25</v>
      </c>
      <c r="C30" s="48">
        <v>12100</v>
      </c>
      <c r="D30" s="48">
        <v>685.31</v>
      </c>
      <c r="E30" s="48">
        <v>7597.2</v>
      </c>
      <c r="F30" s="49">
        <f>E30/C30%</f>
        <v>62.78677685950413</v>
      </c>
    </row>
    <row r="31" spans="1:6" ht="15">
      <c r="A31" s="46" t="s">
        <v>168</v>
      </c>
      <c r="B31" s="47" t="s">
        <v>26</v>
      </c>
      <c r="C31" s="48">
        <v>13200</v>
      </c>
      <c r="D31" s="48">
        <v>2811.2</v>
      </c>
      <c r="E31" s="48">
        <v>11882.15</v>
      </c>
      <c r="F31" s="49">
        <f>E31/C31%</f>
        <v>90.01628787878788</v>
      </c>
    </row>
    <row r="32" spans="1:6" ht="15">
      <c r="A32" s="46" t="s">
        <v>169</v>
      </c>
      <c r="B32" s="47" t="s">
        <v>27</v>
      </c>
      <c r="C32" s="48">
        <v>13400</v>
      </c>
      <c r="D32" s="48">
        <v>1296.71</v>
      </c>
      <c r="E32" s="48">
        <v>12242.91</v>
      </c>
      <c r="F32" s="49">
        <f>E32/C32%</f>
        <v>91.365</v>
      </c>
    </row>
    <row r="33" spans="1:6" ht="15">
      <c r="A33" s="46" t="s">
        <v>170</v>
      </c>
      <c r="B33" s="47" t="s">
        <v>28</v>
      </c>
      <c r="C33" s="48">
        <v>7000</v>
      </c>
      <c r="D33" s="48">
        <v>432.21</v>
      </c>
      <c r="E33" s="48">
        <v>6259.19</v>
      </c>
      <c r="F33" s="49">
        <f>E33/C33%</f>
        <v>89.41699999999999</v>
      </c>
    </row>
    <row r="34" spans="1:6" ht="15">
      <c r="A34" s="46" t="s">
        <v>171</v>
      </c>
      <c r="B34" s="47" t="s">
        <v>29</v>
      </c>
      <c r="C34" s="48"/>
      <c r="D34" s="48"/>
      <c r="E34" s="48"/>
      <c r="F34" s="42"/>
    </row>
    <row r="35" spans="1:6" ht="15">
      <c r="A35" s="46" t="s">
        <v>172</v>
      </c>
      <c r="B35" s="47" t="s">
        <v>30</v>
      </c>
      <c r="C35" s="48"/>
      <c r="D35" s="48"/>
      <c r="E35" s="48"/>
      <c r="F35" s="42"/>
    </row>
    <row r="36" spans="1:6" ht="15">
      <c r="A36" s="46" t="s">
        <v>173</v>
      </c>
      <c r="B36" s="47" t="s">
        <v>31</v>
      </c>
      <c r="C36" s="48"/>
      <c r="D36" s="48"/>
      <c r="E36" s="48"/>
      <c r="F36" s="49"/>
    </row>
    <row r="37" spans="1:6" ht="15">
      <c r="A37" s="46" t="s">
        <v>174</v>
      </c>
      <c r="B37" s="47" t="s">
        <v>32</v>
      </c>
      <c r="C37" s="48"/>
      <c r="D37" s="48"/>
      <c r="E37" s="48"/>
      <c r="F37" s="42"/>
    </row>
    <row r="38" spans="1:6" ht="15">
      <c r="A38" s="46" t="s">
        <v>175</v>
      </c>
      <c r="B38" s="47" t="s">
        <v>33</v>
      </c>
      <c r="C38" s="48">
        <v>17000</v>
      </c>
      <c r="D38" s="48">
        <v>0</v>
      </c>
      <c r="E38" s="48">
        <v>9117.04</v>
      </c>
      <c r="F38" s="49">
        <f>E38/C38%</f>
        <v>53.62964705882354</v>
      </c>
    </row>
    <row r="39" spans="1:6" s="1" customFormat="1" ht="15">
      <c r="A39" s="43">
        <v>415</v>
      </c>
      <c r="B39" s="44" t="s">
        <v>34</v>
      </c>
      <c r="C39" s="45">
        <f>C40+C42</f>
        <v>51900</v>
      </c>
      <c r="D39" s="45">
        <f>D40+D42</f>
        <v>5051.18</v>
      </c>
      <c r="E39" s="45">
        <f>E40+E42</f>
        <v>37838.44</v>
      </c>
      <c r="F39" s="42">
        <f>E39/C39%</f>
        <v>72.90643545279384</v>
      </c>
    </row>
    <row r="40" spans="1:6" ht="15">
      <c r="A40" s="46" t="s">
        <v>176</v>
      </c>
      <c r="B40" s="47" t="s">
        <v>35</v>
      </c>
      <c r="C40" s="48">
        <v>40000</v>
      </c>
      <c r="D40" s="48">
        <v>3712</v>
      </c>
      <c r="E40" s="48">
        <v>33898.39</v>
      </c>
      <c r="F40" s="49">
        <f>E40/C40%</f>
        <v>84.745975</v>
      </c>
    </row>
    <row r="41" spans="1:6" ht="15">
      <c r="A41" s="46" t="s">
        <v>177</v>
      </c>
      <c r="B41" s="47" t="s">
        <v>36</v>
      </c>
      <c r="C41" s="48"/>
      <c r="D41" s="48"/>
      <c r="E41" s="48"/>
      <c r="F41" s="42"/>
    </row>
    <row r="42" spans="1:6" ht="15">
      <c r="A42" s="46" t="s">
        <v>178</v>
      </c>
      <c r="B42" s="47" t="s">
        <v>37</v>
      </c>
      <c r="C42" s="48">
        <v>11900</v>
      </c>
      <c r="D42" s="48">
        <v>1339.18</v>
      </c>
      <c r="E42" s="48">
        <v>3940.05</v>
      </c>
      <c r="F42" s="49">
        <f>E42/C42%</f>
        <v>33.10966386554622</v>
      </c>
    </row>
    <row r="43" spans="1:6" s="1" customFormat="1" ht="15">
      <c r="A43" s="43">
        <v>416</v>
      </c>
      <c r="B43" s="44" t="s">
        <v>38</v>
      </c>
      <c r="C43" s="45">
        <f>SUM(C44:C45)</f>
        <v>176220</v>
      </c>
      <c r="D43" s="45">
        <v>11219.04</v>
      </c>
      <c r="E43" s="45">
        <f>E44</f>
        <v>105877.29</v>
      </c>
      <c r="F43" s="42">
        <f>E43/C43%</f>
        <v>60.08244807626829</v>
      </c>
    </row>
    <row r="44" spans="1:6" ht="15">
      <c r="A44" s="46" t="s">
        <v>206</v>
      </c>
      <c r="B44" s="47" t="s">
        <v>39</v>
      </c>
      <c r="C44" s="48">
        <v>176220</v>
      </c>
      <c r="D44" s="48">
        <v>11200.67</v>
      </c>
      <c r="E44" s="48">
        <v>105877.29</v>
      </c>
      <c r="F44" s="49">
        <f>E44/C44%</f>
        <v>60.08244807626829</v>
      </c>
    </row>
    <row r="45" spans="1:6" ht="15">
      <c r="A45" s="46" t="s">
        <v>207</v>
      </c>
      <c r="B45" s="47" t="s">
        <v>40</v>
      </c>
      <c r="C45" s="48"/>
      <c r="D45" s="48"/>
      <c r="E45" s="48"/>
      <c r="F45" s="42"/>
    </row>
    <row r="46" spans="1:6" s="1" customFormat="1" ht="15">
      <c r="A46" s="43">
        <v>417</v>
      </c>
      <c r="B46" s="44" t="s">
        <v>41</v>
      </c>
      <c r="C46" s="45">
        <f>SUM(C47:C50)</f>
        <v>0</v>
      </c>
      <c r="D46" s="45">
        <f>SUM(D47:D50)</f>
        <v>0</v>
      </c>
      <c r="E46" s="45">
        <f>SUM(E47:E50)</f>
        <v>0</v>
      </c>
      <c r="F46" s="42">
        <v>0</v>
      </c>
    </row>
    <row r="47" spans="1:6" ht="15">
      <c r="A47" s="46" t="s">
        <v>179</v>
      </c>
      <c r="B47" s="47" t="s">
        <v>42</v>
      </c>
      <c r="C47" s="48"/>
      <c r="D47" s="48"/>
      <c r="E47" s="48"/>
      <c r="F47" s="49"/>
    </row>
    <row r="48" spans="1:6" ht="15">
      <c r="A48" s="46" t="s">
        <v>180</v>
      </c>
      <c r="B48" s="47" t="s">
        <v>43</v>
      </c>
      <c r="C48" s="48"/>
      <c r="D48" s="48"/>
      <c r="E48" s="48"/>
      <c r="F48" s="42"/>
    </row>
    <row r="49" spans="1:6" ht="15">
      <c r="A49" s="46" t="s">
        <v>181</v>
      </c>
      <c r="B49" s="47" t="s">
        <v>44</v>
      </c>
      <c r="C49" s="48"/>
      <c r="D49" s="48"/>
      <c r="E49" s="48"/>
      <c r="F49" s="42"/>
    </row>
    <row r="50" spans="1:6" s="1" customFormat="1" ht="15">
      <c r="A50" s="43">
        <v>418</v>
      </c>
      <c r="B50" s="44" t="s">
        <v>45</v>
      </c>
      <c r="C50" s="45">
        <v>0</v>
      </c>
      <c r="D50" s="45">
        <v>0</v>
      </c>
      <c r="E50" s="45">
        <v>0</v>
      </c>
      <c r="F50" s="42">
        <v>0</v>
      </c>
    </row>
    <row r="51" spans="1:6" s="1" customFormat="1" ht="15">
      <c r="A51" s="43">
        <v>419</v>
      </c>
      <c r="B51" s="44" t="s">
        <v>46</v>
      </c>
      <c r="C51" s="45">
        <f>C56+C57</f>
        <v>31100</v>
      </c>
      <c r="D51" s="45">
        <f>D56+D57</f>
        <v>13421.71</v>
      </c>
      <c r="E51" s="45">
        <f>E57</f>
        <v>132523.43</v>
      </c>
      <c r="F51" s="42">
        <f>E51/C51%</f>
        <v>426.1203536977492</v>
      </c>
    </row>
    <row r="52" spans="1:6" s="1" customFormat="1" ht="15">
      <c r="A52" s="50" t="s">
        <v>263</v>
      </c>
      <c r="B52" s="47" t="s">
        <v>261</v>
      </c>
      <c r="C52" s="48"/>
      <c r="D52" s="48"/>
      <c r="E52" s="48"/>
      <c r="F52" s="49"/>
    </row>
    <row r="53" spans="1:6" s="1" customFormat="1" ht="15">
      <c r="A53" s="50" t="s">
        <v>264</v>
      </c>
      <c r="B53" s="47" t="s">
        <v>262</v>
      </c>
      <c r="C53" s="48"/>
      <c r="D53" s="48"/>
      <c r="E53" s="48"/>
      <c r="F53" s="49"/>
    </row>
    <row r="54" spans="1:6" s="1" customFormat="1" ht="15">
      <c r="A54" s="50" t="s">
        <v>208</v>
      </c>
      <c r="B54" s="47" t="s">
        <v>212</v>
      </c>
      <c r="C54" s="48"/>
      <c r="D54" s="48"/>
      <c r="E54" s="48"/>
      <c r="F54" s="49"/>
    </row>
    <row r="55" spans="1:6" s="1" customFormat="1" ht="15">
      <c r="A55" s="46" t="s">
        <v>209</v>
      </c>
      <c r="B55" s="47" t="s">
        <v>213</v>
      </c>
      <c r="C55" s="48"/>
      <c r="D55" s="48"/>
      <c r="E55" s="48"/>
      <c r="F55" s="49"/>
    </row>
    <row r="56" spans="1:6" s="1" customFormat="1" ht="15">
      <c r="A56" s="46" t="s">
        <v>210</v>
      </c>
      <c r="B56" s="47" t="s">
        <v>214</v>
      </c>
      <c r="C56" s="48">
        <v>7500</v>
      </c>
      <c r="D56" s="48">
        <v>0</v>
      </c>
      <c r="E56" s="48">
        <v>0</v>
      </c>
      <c r="F56" s="49">
        <f>E56/C56%</f>
        <v>0</v>
      </c>
    </row>
    <row r="57" spans="1:6" s="1" customFormat="1" ht="15">
      <c r="A57" s="46" t="s">
        <v>211</v>
      </c>
      <c r="B57" s="47" t="s">
        <v>215</v>
      </c>
      <c r="C57" s="48">
        <v>23600</v>
      </c>
      <c r="D57" s="48">
        <v>13421.71</v>
      </c>
      <c r="E57" s="48">
        <v>132523.43</v>
      </c>
      <c r="F57" s="49">
        <f>E57/C57%</f>
        <v>561.5399576271186</v>
      </c>
    </row>
    <row r="58" spans="1:8" s="1" customFormat="1" ht="15">
      <c r="A58" s="43">
        <v>42</v>
      </c>
      <c r="B58" s="44" t="s">
        <v>47</v>
      </c>
      <c r="C58" s="45">
        <v>1003000</v>
      </c>
      <c r="D58" s="111">
        <v>500</v>
      </c>
      <c r="E58" s="45">
        <v>9663.6</v>
      </c>
      <c r="F58" s="42">
        <f>E58/C58%</f>
        <v>0.963469591226321</v>
      </c>
      <c r="H58" s="11"/>
    </row>
    <row r="59" spans="1:6" s="1" customFormat="1" ht="24">
      <c r="A59" s="43">
        <v>43</v>
      </c>
      <c r="B59" s="65" t="s">
        <v>48</v>
      </c>
      <c r="C59" s="45"/>
      <c r="D59" s="45"/>
      <c r="E59" s="45"/>
      <c r="F59" s="42"/>
    </row>
    <row r="60" spans="1:6" ht="24">
      <c r="A60" s="43">
        <v>431</v>
      </c>
      <c r="B60" s="65" t="s">
        <v>48</v>
      </c>
      <c r="C60" s="45">
        <f>C63+C64+C65+C66+C67+C68+C69</f>
        <v>1291411.67</v>
      </c>
      <c r="D60" s="45">
        <f>D63+D64+D65+D66+D67+D68+D69</f>
        <v>116802.28</v>
      </c>
      <c r="E60" s="45">
        <f>E63+E64+E65+E66+E67+E68+E69</f>
        <v>924271.4900000001</v>
      </c>
      <c r="F60" s="42">
        <f>E60/C60%</f>
        <v>71.57063169484911</v>
      </c>
    </row>
    <row r="61" spans="1:6" s="12" customFormat="1" ht="15">
      <c r="A61" s="50" t="s">
        <v>272</v>
      </c>
      <c r="B61" s="47" t="s">
        <v>273</v>
      </c>
      <c r="C61" s="48"/>
      <c r="D61" s="48"/>
      <c r="E61" s="48"/>
      <c r="F61" s="49"/>
    </row>
    <row r="62" spans="1:6" ht="15">
      <c r="A62" s="50" t="s">
        <v>223</v>
      </c>
      <c r="B62" s="47" t="s">
        <v>224</v>
      </c>
      <c r="C62" s="48"/>
      <c r="D62" s="48"/>
      <c r="E62" s="48"/>
      <c r="F62" s="49"/>
    </row>
    <row r="63" spans="1:6" ht="15">
      <c r="A63" s="50" t="s">
        <v>182</v>
      </c>
      <c r="B63" s="47" t="s">
        <v>70</v>
      </c>
      <c r="C63" s="48">
        <v>1048000</v>
      </c>
      <c r="D63" s="48">
        <v>99154.15</v>
      </c>
      <c r="E63" s="48">
        <v>773794.67</v>
      </c>
      <c r="F63" s="49">
        <f aca="true" t="shared" si="1" ref="F63:F69">E63/C63%</f>
        <v>73.83536927480917</v>
      </c>
    </row>
    <row r="64" spans="1:6" ht="15">
      <c r="A64" s="46" t="s">
        <v>183</v>
      </c>
      <c r="B64" s="47" t="s">
        <v>71</v>
      </c>
      <c r="C64" s="48">
        <v>10000</v>
      </c>
      <c r="D64" s="48">
        <v>0</v>
      </c>
      <c r="E64" s="48">
        <v>0</v>
      </c>
      <c r="F64" s="49">
        <f t="shared" si="1"/>
        <v>0</v>
      </c>
    </row>
    <row r="65" spans="1:6" ht="24">
      <c r="A65" s="46" t="s">
        <v>184</v>
      </c>
      <c r="B65" s="66" t="s">
        <v>72</v>
      </c>
      <c r="C65" s="48">
        <v>90411.67</v>
      </c>
      <c r="D65" s="48">
        <v>8909.33</v>
      </c>
      <c r="E65" s="48">
        <v>45146.65</v>
      </c>
      <c r="F65" s="49">
        <f t="shared" si="1"/>
        <v>49.93453831789635</v>
      </c>
    </row>
    <row r="66" spans="1:6" ht="15">
      <c r="A66" s="46" t="s">
        <v>185</v>
      </c>
      <c r="B66" s="47" t="s">
        <v>73</v>
      </c>
      <c r="C66" s="48">
        <v>35000</v>
      </c>
      <c r="D66" s="48">
        <v>498.5</v>
      </c>
      <c r="E66" s="48">
        <v>40758.79</v>
      </c>
      <c r="F66" s="49">
        <f t="shared" si="1"/>
        <v>116.45368571428571</v>
      </c>
    </row>
    <row r="67" spans="1:6" ht="15">
      <c r="A67" s="46" t="s">
        <v>274</v>
      </c>
      <c r="B67" s="47" t="s">
        <v>275</v>
      </c>
      <c r="C67" s="48">
        <v>5000</v>
      </c>
      <c r="D67" s="48">
        <v>0</v>
      </c>
      <c r="E67" s="48">
        <v>0</v>
      </c>
      <c r="F67" s="49">
        <f t="shared" si="1"/>
        <v>0</v>
      </c>
    </row>
    <row r="68" spans="1:6" s="1" customFormat="1" ht="15">
      <c r="A68" s="46" t="s">
        <v>186</v>
      </c>
      <c r="B68" s="47" t="s">
        <v>74</v>
      </c>
      <c r="C68" s="48">
        <v>23000</v>
      </c>
      <c r="D68" s="48">
        <v>3420</v>
      </c>
      <c r="E68" s="48">
        <v>7533.38</v>
      </c>
      <c r="F68" s="49">
        <f t="shared" si="1"/>
        <v>32.75382608695652</v>
      </c>
    </row>
    <row r="69" spans="1:6" ht="15">
      <c r="A69" s="46" t="s">
        <v>187</v>
      </c>
      <c r="B69" s="47" t="s">
        <v>75</v>
      </c>
      <c r="C69" s="48">
        <v>80000</v>
      </c>
      <c r="D69" s="48">
        <v>4820.3</v>
      </c>
      <c r="E69" s="48">
        <v>57038</v>
      </c>
      <c r="F69" s="49">
        <f t="shared" si="1"/>
        <v>71.2975</v>
      </c>
    </row>
    <row r="70" spans="1:6" ht="15">
      <c r="A70" s="43">
        <v>432</v>
      </c>
      <c r="B70" s="44" t="s">
        <v>49</v>
      </c>
      <c r="C70" s="45">
        <f>SUM(C71:C73)</f>
        <v>115000</v>
      </c>
      <c r="D70" s="45">
        <f>D73</f>
        <v>5873.26</v>
      </c>
      <c r="E70" s="45">
        <f>E73</f>
        <v>42409.98</v>
      </c>
      <c r="F70" s="42">
        <f>E70/C70%</f>
        <v>36.87824347826087</v>
      </c>
    </row>
    <row r="71" spans="1:6" ht="15">
      <c r="A71" s="46" t="s">
        <v>188</v>
      </c>
      <c r="B71" s="47" t="s">
        <v>76</v>
      </c>
      <c r="C71" s="48"/>
      <c r="D71" s="48"/>
      <c r="E71" s="48"/>
      <c r="F71" s="42"/>
    </row>
    <row r="72" spans="1:6" s="1" customFormat="1" ht="15">
      <c r="A72" s="46" t="s">
        <v>189</v>
      </c>
      <c r="B72" s="47" t="s">
        <v>77</v>
      </c>
      <c r="C72" s="48"/>
      <c r="D72" s="48"/>
      <c r="E72" s="48"/>
      <c r="F72" s="42"/>
    </row>
    <row r="73" spans="1:6" s="1" customFormat="1" ht="15">
      <c r="A73" s="46" t="s">
        <v>190</v>
      </c>
      <c r="B73" s="47" t="s">
        <v>78</v>
      </c>
      <c r="C73" s="48">
        <v>115000</v>
      </c>
      <c r="D73" s="48">
        <v>5873.26</v>
      </c>
      <c r="E73" s="48">
        <v>42409.98</v>
      </c>
      <c r="F73" s="49">
        <f>E73/C73%</f>
        <v>36.87824347826087</v>
      </c>
    </row>
    <row r="74" spans="1:6" ht="15">
      <c r="A74" s="43" t="s">
        <v>201</v>
      </c>
      <c r="B74" s="44" t="s">
        <v>50</v>
      </c>
      <c r="C74" s="45"/>
      <c r="D74" s="45"/>
      <c r="E74" s="45"/>
      <c r="F74" s="42"/>
    </row>
    <row r="75" spans="1:6" ht="15">
      <c r="A75" s="43">
        <v>441</v>
      </c>
      <c r="B75" s="44" t="s">
        <v>50</v>
      </c>
      <c r="C75" s="45">
        <f>C77+C80+C82</f>
        <v>796118.33</v>
      </c>
      <c r="D75" s="45">
        <f>D77+D80+D82</f>
        <v>24490.38</v>
      </c>
      <c r="E75" s="45">
        <f>E77+E80+E82</f>
        <v>207110.22</v>
      </c>
      <c r="F75" s="42">
        <f>E75/C75%</f>
        <v>26.01500457852792</v>
      </c>
    </row>
    <row r="76" spans="1:6" ht="15">
      <c r="A76" s="50" t="s">
        <v>276</v>
      </c>
      <c r="B76" s="47" t="s">
        <v>277</v>
      </c>
      <c r="C76" s="45"/>
      <c r="D76" s="45"/>
      <c r="E76" s="45"/>
      <c r="F76" s="42"/>
    </row>
    <row r="77" spans="1:6" ht="15">
      <c r="A77" s="46" t="s">
        <v>191</v>
      </c>
      <c r="B77" s="47" t="s">
        <v>51</v>
      </c>
      <c r="C77" s="48">
        <v>726118.33</v>
      </c>
      <c r="D77" s="48">
        <v>21895.16</v>
      </c>
      <c r="E77" s="48">
        <v>185773.32</v>
      </c>
      <c r="F77" s="49">
        <f>E77/C77%</f>
        <v>25.584441588191282</v>
      </c>
    </row>
    <row r="78" spans="1:6" ht="15">
      <c r="A78" s="46" t="s">
        <v>192</v>
      </c>
      <c r="B78" s="47" t="s">
        <v>52</v>
      </c>
      <c r="C78" s="48"/>
      <c r="D78" s="48"/>
      <c r="E78" s="48"/>
      <c r="F78" s="49"/>
    </row>
    <row r="79" spans="1:6" ht="15">
      <c r="A79" s="46" t="s">
        <v>193</v>
      </c>
      <c r="B79" s="47" t="s">
        <v>53</v>
      </c>
      <c r="C79" s="48"/>
      <c r="D79" s="48"/>
      <c r="E79" s="48"/>
      <c r="F79" s="42"/>
    </row>
    <row r="80" spans="1:6" ht="15">
      <c r="A80" s="46" t="s">
        <v>194</v>
      </c>
      <c r="B80" s="47" t="s">
        <v>54</v>
      </c>
      <c r="C80" s="48">
        <v>50000</v>
      </c>
      <c r="D80" s="48">
        <v>1613.42</v>
      </c>
      <c r="E80" s="48">
        <v>7870.68</v>
      </c>
      <c r="F80" s="49">
        <f>E80/C80%</f>
        <v>15.74136</v>
      </c>
    </row>
    <row r="81" spans="1:6" s="1" customFormat="1" ht="15">
      <c r="A81" s="46" t="s">
        <v>195</v>
      </c>
      <c r="B81" s="47" t="s">
        <v>55</v>
      </c>
      <c r="C81" s="48"/>
      <c r="D81" s="48"/>
      <c r="E81" s="48"/>
      <c r="F81" s="49"/>
    </row>
    <row r="82" spans="1:6" s="1" customFormat="1" ht="15">
      <c r="A82" s="46" t="s">
        <v>196</v>
      </c>
      <c r="B82" s="47" t="s">
        <v>56</v>
      </c>
      <c r="C82" s="48">
        <v>20000</v>
      </c>
      <c r="D82" s="48">
        <v>981.8</v>
      </c>
      <c r="E82" s="48">
        <v>13466.22</v>
      </c>
      <c r="F82" s="49">
        <f>E82/C82%</f>
        <v>67.33109999999999</v>
      </c>
    </row>
    <row r="83" spans="1:6" s="1" customFormat="1" ht="15">
      <c r="A83" s="43" t="s">
        <v>202</v>
      </c>
      <c r="B83" s="44" t="s">
        <v>57</v>
      </c>
      <c r="C83" s="45"/>
      <c r="D83" s="45"/>
      <c r="E83" s="45"/>
      <c r="F83" s="42"/>
    </row>
    <row r="84" spans="1:6" s="1" customFormat="1" ht="15">
      <c r="A84" s="43">
        <v>451</v>
      </c>
      <c r="B84" s="44" t="s">
        <v>57</v>
      </c>
      <c r="C84" s="45">
        <f>SUM(C85:C87)</f>
        <v>797970</v>
      </c>
      <c r="D84" s="45">
        <v>61684.21</v>
      </c>
      <c r="E84" s="45">
        <f>E86</f>
        <v>513247.29</v>
      </c>
      <c r="F84" s="42">
        <f>E84/C84%</f>
        <v>64.3191210195872</v>
      </c>
    </row>
    <row r="85" spans="1:6" s="1" customFormat="1" ht="15">
      <c r="A85" s="46" t="s">
        <v>216</v>
      </c>
      <c r="B85" s="47" t="s">
        <v>219</v>
      </c>
      <c r="C85" s="45"/>
      <c r="D85" s="45"/>
      <c r="E85" s="45"/>
      <c r="F85" s="42"/>
    </row>
    <row r="86" spans="1:6" s="1" customFormat="1" ht="15">
      <c r="A86" s="46" t="s">
        <v>217</v>
      </c>
      <c r="B86" s="47" t="s">
        <v>220</v>
      </c>
      <c r="C86" s="108">
        <v>797970</v>
      </c>
      <c r="D86" s="48">
        <v>61702.58</v>
      </c>
      <c r="E86" s="108">
        <v>513247.29</v>
      </c>
      <c r="F86" s="49">
        <f>E86/C86%</f>
        <v>64.3191210195872</v>
      </c>
    </row>
    <row r="87" spans="1:6" s="1" customFormat="1" ht="15">
      <c r="A87" s="46" t="s">
        <v>218</v>
      </c>
      <c r="B87" s="47" t="s">
        <v>221</v>
      </c>
      <c r="C87" s="45"/>
      <c r="D87" s="45" t="s">
        <v>333</v>
      </c>
      <c r="E87" s="45"/>
      <c r="F87" s="42"/>
    </row>
    <row r="88" spans="1:6" ht="15">
      <c r="A88" s="43" t="s">
        <v>203</v>
      </c>
      <c r="B88" s="44" t="s">
        <v>58</v>
      </c>
      <c r="C88" s="45"/>
      <c r="D88" s="45"/>
      <c r="E88" s="45"/>
      <c r="F88" s="42"/>
    </row>
    <row r="89" spans="1:6" ht="15">
      <c r="A89" s="43">
        <v>461</v>
      </c>
      <c r="B89" s="44" t="s">
        <v>59</v>
      </c>
      <c r="C89" s="45">
        <f>SUM(C90:C91)</f>
        <v>0</v>
      </c>
      <c r="D89" s="45">
        <f>SUM(D90:D91)</f>
        <v>0</v>
      </c>
      <c r="E89" s="45">
        <f>SUM(E90:E91)</f>
        <v>0</v>
      </c>
      <c r="F89" s="42">
        <v>0</v>
      </c>
    </row>
    <row r="90" spans="1:6" s="1" customFormat="1" ht="15">
      <c r="A90" s="46" t="s">
        <v>197</v>
      </c>
      <c r="B90" s="47" t="s">
        <v>60</v>
      </c>
      <c r="C90" s="48"/>
      <c r="D90" s="48"/>
      <c r="E90" s="48"/>
      <c r="F90" s="49"/>
    </row>
    <row r="91" spans="1:6" ht="15">
      <c r="A91" s="46" t="s">
        <v>198</v>
      </c>
      <c r="B91" s="47" t="s">
        <v>61</v>
      </c>
      <c r="C91" s="48"/>
      <c r="D91" s="48"/>
      <c r="E91" s="48"/>
      <c r="F91" s="42"/>
    </row>
    <row r="92" spans="1:6" ht="15">
      <c r="A92" s="43">
        <v>462</v>
      </c>
      <c r="B92" s="44" t="s">
        <v>62</v>
      </c>
      <c r="C92" s="45">
        <f>SUM(C93:C94)</f>
        <v>0</v>
      </c>
      <c r="D92" s="45">
        <f>SUM(D93:D94)</f>
        <v>0</v>
      </c>
      <c r="E92" s="45">
        <f>SUM(E93:E94)</f>
        <v>0</v>
      </c>
      <c r="F92" s="42">
        <v>0</v>
      </c>
    </row>
    <row r="93" spans="1:6" s="1" customFormat="1" ht="15">
      <c r="A93" s="46" t="s">
        <v>199</v>
      </c>
      <c r="B93" s="47" t="s">
        <v>63</v>
      </c>
      <c r="C93" s="48"/>
      <c r="D93" s="48"/>
      <c r="E93" s="48"/>
      <c r="F93" s="42"/>
    </row>
    <row r="94" spans="1:6" s="1" customFormat="1" ht="15">
      <c r="A94" s="46" t="s">
        <v>200</v>
      </c>
      <c r="B94" s="47" t="s">
        <v>64</v>
      </c>
      <c r="C94" s="48"/>
      <c r="D94" s="48"/>
      <c r="E94" s="48"/>
      <c r="F94" s="42"/>
    </row>
    <row r="95" spans="1:6" s="1" customFormat="1" ht="15" hidden="1">
      <c r="A95" s="43">
        <v>463</v>
      </c>
      <c r="B95" s="44" t="s">
        <v>65</v>
      </c>
      <c r="C95" s="45"/>
      <c r="D95" s="45"/>
      <c r="E95" s="45"/>
      <c r="F95" s="42"/>
    </row>
    <row r="96" spans="1:6" s="1" customFormat="1" ht="15" hidden="1">
      <c r="A96" s="46" t="s">
        <v>222</v>
      </c>
      <c r="B96" s="47" t="s">
        <v>65</v>
      </c>
      <c r="C96" s="45"/>
      <c r="D96" s="45"/>
      <c r="E96" s="45"/>
      <c r="F96" s="42"/>
    </row>
    <row r="97" spans="1:6" s="1" customFormat="1" ht="15" hidden="1">
      <c r="A97" s="43"/>
      <c r="B97" s="44"/>
      <c r="C97" s="45"/>
      <c r="D97" s="45"/>
      <c r="E97" s="45"/>
      <c r="F97" s="42"/>
    </row>
    <row r="98" spans="1:6" s="1" customFormat="1" ht="15">
      <c r="A98" s="43">
        <v>463</v>
      </c>
      <c r="B98" s="44" t="s">
        <v>65</v>
      </c>
      <c r="C98" s="45">
        <f>SUM(C99)</f>
        <v>1800000</v>
      </c>
      <c r="D98" s="45">
        <f>D99</f>
        <v>134957.09</v>
      </c>
      <c r="E98" s="45">
        <f>E99</f>
        <v>2559450.32</v>
      </c>
      <c r="F98" s="42">
        <f>E98/C98%</f>
        <v>142.19168444444443</v>
      </c>
    </row>
    <row r="99" spans="1:6" ht="15">
      <c r="A99" s="50" t="s">
        <v>222</v>
      </c>
      <c r="B99" s="47" t="s">
        <v>65</v>
      </c>
      <c r="C99" s="48">
        <v>1800000</v>
      </c>
      <c r="D99" s="48">
        <v>134957.09</v>
      </c>
      <c r="E99" s="48">
        <v>2559450.32</v>
      </c>
      <c r="F99" s="49">
        <f>E99/C99%</f>
        <v>142.19168444444443</v>
      </c>
    </row>
    <row r="100" spans="1:6" ht="15">
      <c r="A100" s="43" t="s">
        <v>204</v>
      </c>
      <c r="B100" s="44" t="s">
        <v>66</v>
      </c>
      <c r="C100" s="45">
        <f>C101+C102</f>
        <v>60000</v>
      </c>
      <c r="D100" s="45">
        <f>SUM(D101:D103)</f>
        <v>6700</v>
      </c>
      <c r="E100" s="45">
        <f>E101+E102</f>
        <v>108779.7</v>
      </c>
      <c r="F100" s="42">
        <f>E100/C100%</f>
        <v>181.2995</v>
      </c>
    </row>
    <row r="101" spans="1:6" ht="15">
      <c r="A101" s="51">
        <v>471</v>
      </c>
      <c r="B101" s="47" t="s">
        <v>67</v>
      </c>
      <c r="C101" s="48">
        <v>50000</v>
      </c>
      <c r="D101" s="48">
        <v>6700</v>
      </c>
      <c r="E101" s="48">
        <v>106179.7</v>
      </c>
      <c r="F101" s="49">
        <f>E101/C101%</f>
        <v>212.3594</v>
      </c>
    </row>
    <row r="102" spans="1:6" ht="15">
      <c r="A102" s="51">
        <v>472</v>
      </c>
      <c r="B102" s="47" t="s">
        <v>68</v>
      </c>
      <c r="C102" s="48">
        <v>10000</v>
      </c>
      <c r="D102" s="48">
        <v>0</v>
      </c>
      <c r="E102" s="48">
        <v>2600</v>
      </c>
      <c r="F102" s="49">
        <f>E102/C102%</f>
        <v>26</v>
      </c>
    </row>
    <row r="103" spans="1:6" ht="15.75" thickBot="1">
      <c r="A103" s="52">
        <v>473</v>
      </c>
      <c r="B103" s="53" t="s">
        <v>69</v>
      </c>
      <c r="C103" s="54"/>
      <c r="D103" s="54"/>
      <c r="E103" s="54"/>
      <c r="F103" s="55"/>
    </row>
    <row r="104" spans="1:6" ht="15.75" thickTop="1">
      <c r="A104" s="56"/>
      <c r="B104" s="57" t="s">
        <v>205</v>
      </c>
      <c r="C104" s="58">
        <f>C100+C98+C92+C89+C84+C75+C70+C60+C58+C51+C43+C39+C29+C23+C15+C9</f>
        <v>7865000</v>
      </c>
      <c r="D104" s="58">
        <f>D100+D98+D84+D75+D70+D60+D58+D51+D43+D39+D29+D23+D15+D9</f>
        <v>625273.19</v>
      </c>
      <c r="E104" s="58">
        <f>E100+E98+E84+E75+E70+E60+E58+E51+E43+E39+E29+E23+E15+E9</f>
        <v>5367300.24</v>
      </c>
      <c r="F104" s="42">
        <f>E104/C104%</f>
        <v>68.24285111252384</v>
      </c>
    </row>
    <row r="105" spans="1:6" ht="15">
      <c r="A105" s="22"/>
      <c r="B105" s="22"/>
      <c r="C105" s="22"/>
      <c r="D105" s="22"/>
      <c r="E105" s="22"/>
      <c r="F105" s="22"/>
    </row>
    <row r="106" spans="1:6" ht="15">
      <c r="A106" s="22"/>
      <c r="B106" s="22"/>
      <c r="C106" s="22"/>
      <c r="D106" s="22"/>
      <c r="E106" s="22"/>
      <c r="F106" s="22"/>
    </row>
    <row r="107" spans="1:6" ht="15">
      <c r="A107" s="59" t="s">
        <v>312</v>
      </c>
      <c r="B107" s="59"/>
      <c r="C107" s="59"/>
      <c r="D107" s="22"/>
      <c r="E107" s="22"/>
      <c r="F107" s="22"/>
    </row>
    <row r="108" spans="1:6" ht="15">
      <c r="A108" s="59"/>
      <c r="B108" s="59"/>
      <c r="C108" s="59"/>
      <c r="D108" s="22"/>
      <c r="E108" s="22"/>
      <c r="F108" s="22"/>
    </row>
    <row r="109" spans="1:6" ht="28.5" customHeight="1">
      <c r="A109" s="59"/>
      <c r="B109" s="60" t="s">
        <v>313</v>
      </c>
      <c r="C109" s="61" t="s">
        <v>334</v>
      </c>
      <c r="D109" s="22"/>
      <c r="E109" s="22"/>
      <c r="F109" s="22"/>
    </row>
    <row r="110" spans="1:6" ht="15">
      <c r="A110" s="59"/>
      <c r="B110" s="62" t="s">
        <v>4</v>
      </c>
      <c r="C110" s="113">
        <f>C111+C112+C113+C114+C115</f>
        <v>38181.36</v>
      </c>
      <c r="D110" s="22"/>
      <c r="E110" s="22"/>
      <c r="F110" s="22"/>
    </row>
    <row r="111" spans="1:6" ht="15">
      <c r="A111" s="59"/>
      <c r="B111" s="64" t="s">
        <v>317</v>
      </c>
      <c r="C111" s="109">
        <v>2671.27</v>
      </c>
      <c r="D111" s="22"/>
      <c r="E111" s="22"/>
      <c r="F111" s="22"/>
    </row>
    <row r="112" spans="1:6" ht="15">
      <c r="A112" s="59"/>
      <c r="B112" s="64" t="s">
        <v>318</v>
      </c>
      <c r="C112" s="109">
        <v>11272.75</v>
      </c>
      <c r="D112" s="22"/>
      <c r="E112" s="22"/>
      <c r="F112" s="22"/>
    </row>
    <row r="113" spans="1:6" ht="15">
      <c r="A113" s="59"/>
      <c r="B113" s="64" t="s">
        <v>319</v>
      </c>
      <c r="C113" s="109">
        <v>20237.34</v>
      </c>
      <c r="D113" s="22"/>
      <c r="E113" s="22"/>
      <c r="F113" s="22"/>
    </row>
    <row r="114" spans="1:6" ht="15">
      <c r="A114" s="59"/>
      <c r="B114" s="64" t="s">
        <v>320</v>
      </c>
      <c r="C114" s="109">
        <v>4000</v>
      </c>
      <c r="D114" s="22"/>
      <c r="E114" s="22"/>
      <c r="F114" s="22"/>
    </row>
    <row r="115" spans="1:6" ht="15">
      <c r="A115" s="59"/>
      <c r="B115" s="64" t="s">
        <v>321</v>
      </c>
      <c r="C115" s="109">
        <v>0</v>
      </c>
      <c r="D115" s="22"/>
      <c r="E115" s="22"/>
      <c r="F115" s="22"/>
    </row>
    <row r="116" spans="1:6" ht="15">
      <c r="A116" s="59"/>
      <c r="B116" s="62" t="s">
        <v>10</v>
      </c>
      <c r="C116" s="109">
        <v>300</v>
      </c>
      <c r="D116" s="22"/>
      <c r="E116" s="22"/>
      <c r="F116" s="22"/>
    </row>
    <row r="117" spans="1:6" ht="15">
      <c r="A117" s="59"/>
      <c r="B117" s="62" t="s">
        <v>18</v>
      </c>
      <c r="C117" s="109">
        <v>500</v>
      </c>
      <c r="D117" s="22"/>
      <c r="E117" s="22"/>
      <c r="F117" s="22"/>
    </row>
    <row r="118" spans="1:6" ht="15">
      <c r="A118" s="59"/>
      <c r="B118" s="62" t="s">
        <v>24</v>
      </c>
      <c r="C118" s="109">
        <v>3243.14</v>
      </c>
      <c r="D118" s="22"/>
      <c r="E118" s="22"/>
      <c r="F118" s="22"/>
    </row>
    <row r="119" spans="1:6" ht="15">
      <c r="A119" s="59"/>
      <c r="B119" s="62" t="s">
        <v>34</v>
      </c>
      <c r="C119" s="109">
        <v>2500</v>
      </c>
      <c r="D119" s="22"/>
      <c r="E119" s="22"/>
      <c r="F119" s="22"/>
    </row>
    <row r="120" spans="1:6" ht="15">
      <c r="A120" s="59"/>
      <c r="B120" s="62" t="s">
        <v>38</v>
      </c>
      <c r="C120" s="109"/>
      <c r="D120" s="22"/>
      <c r="E120" s="22"/>
      <c r="F120" s="22"/>
    </row>
    <row r="121" spans="1:6" ht="15">
      <c r="A121" s="59"/>
      <c r="B121" s="62" t="s">
        <v>41</v>
      </c>
      <c r="C121" s="109"/>
      <c r="D121" s="22"/>
      <c r="E121" s="22"/>
      <c r="F121" s="22"/>
    </row>
    <row r="122" spans="1:6" ht="15">
      <c r="A122" s="59"/>
      <c r="B122" s="62" t="s">
        <v>45</v>
      </c>
      <c r="C122" s="109">
        <v>8670.92</v>
      </c>
      <c r="D122" s="22"/>
      <c r="E122" s="22"/>
      <c r="F122" s="22"/>
    </row>
    <row r="123" spans="1:6" ht="15">
      <c r="A123" s="59"/>
      <c r="B123" s="62" t="s">
        <v>46</v>
      </c>
      <c r="C123" s="109">
        <v>1714.87</v>
      </c>
      <c r="D123" s="22"/>
      <c r="E123" s="22"/>
      <c r="F123" s="22"/>
    </row>
    <row r="124" spans="1:6" ht="15">
      <c r="A124" s="59"/>
      <c r="B124" s="47" t="s">
        <v>327</v>
      </c>
      <c r="C124" s="109">
        <v>0</v>
      </c>
      <c r="D124" s="22"/>
      <c r="E124" s="22"/>
      <c r="F124" s="22"/>
    </row>
    <row r="125" spans="1:6" ht="15">
      <c r="A125" s="59"/>
      <c r="B125" s="62" t="s">
        <v>47</v>
      </c>
      <c r="C125" s="109">
        <v>0</v>
      </c>
      <c r="D125" s="22"/>
      <c r="E125" s="22"/>
      <c r="F125" s="22"/>
    </row>
    <row r="126" spans="1:6" ht="24">
      <c r="A126" s="59"/>
      <c r="B126" s="65" t="s">
        <v>48</v>
      </c>
      <c r="C126" s="109">
        <v>200</v>
      </c>
      <c r="D126" s="22"/>
      <c r="E126" s="22"/>
      <c r="F126" s="22"/>
    </row>
    <row r="127" spans="1:6" ht="15">
      <c r="A127" s="59"/>
      <c r="B127" s="62" t="s">
        <v>49</v>
      </c>
      <c r="C127" s="109"/>
      <c r="D127" s="22"/>
      <c r="E127" s="22"/>
      <c r="F127" s="22"/>
    </row>
    <row r="128" spans="1:6" ht="15">
      <c r="A128" s="59"/>
      <c r="B128" s="62" t="s">
        <v>50</v>
      </c>
      <c r="C128" s="109">
        <v>7000</v>
      </c>
      <c r="D128" s="22"/>
      <c r="E128" s="22"/>
      <c r="F128" s="22"/>
    </row>
    <row r="129" spans="1:6" ht="15">
      <c r="A129" s="59"/>
      <c r="B129" s="62" t="s">
        <v>57</v>
      </c>
      <c r="C129" s="109">
        <v>72646.8</v>
      </c>
      <c r="D129" s="22"/>
      <c r="E129" s="22"/>
      <c r="F129" s="22"/>
    </row>
    <row r="130" spans="1:6" ht="15">
      <c r="A130" s="59"/>
      <c r="B130" s="62" t="s">
        <v>58</v>
      </c>
      <c r="C130" s="113">
        <f>C129+C128+C126+C124+C123+C122+C119+C118+C117+C116+C114+C113+C112+C111</f>
        <v>134957.09</v>
      </c>
      <c r="D130" s="22"/>
      <c r="E130" s="22"/>
      <c r="F130" s="22"/>
    </row>
    <row r="131" spans="1:6" ht="15">
      <c r="A131" s="22"/>
      <c r="B131" s="22"/>
      <c r="C131" s="22"/>
      <c r="D131" s="22"/>
      <c r="E131" s="22"/>
      <c r="F131" s="22"/>
    </row>
    <row r="132" spans="1:6" ht="15">
      <c r="A132" s="22"/>
      <c r="B132" s="22"/>
      <c r="C132" s="22"/>
      <c r="D132" s="22"/>
      <c r="E132" s="22"/>
      <c r="F132" s="22"/>
    </row>
    <row r="133" spans="1:6" ht="15">
      <c r="A133" s="22"/>
      <c r="B133" s="22"/>
      <c r="C133" s="22"/>
      <c r="D133" s="22"/>
      <c r="E133" s="22"/>
      <c r="F133" s="22"/>
    </row>
    <row r="134" spans="1:6" ht="15">
      <c r="A134" s="22"/>
      <c r="B134" s="22"/>
      <c r="C134" s="22"/>
      <c r="D134" s="22"/>
      <c r="E134" s="22"/>
      <c r="F134" s="22"/>
    </row>
    <row r="135" spans="1:6" ht="15">
      <c r="A135" s="22"/>
      <c r="B135" s="22"/>
      <c r="C135" s="22"/>
      <c r="D135" s="22"/>
      <c r="E135" s="22"/>
      <c r="F135" s="22"/>
    </row>
    <row r="136" spans="1:6" ht="15">
      <c r="A136" s="22"/>
      <c r="B136" s="22"/>
      <c r="C136" s="22"/>
      <c r="D136" s="22"/>
      <c r="E136" s="22"/>
      <c r="F136" s="22"/>
    </row>
    <row r="137" spans="1:6" ht="15">
      <c r="A137" s="22"/>
      <c r="B137" s="22"/>
      <c r="C137" s="22"/>
      <c r="D137" s="22"/>
      <c r="E137" s="22"/>
      <c r="F137" s="22"/>
    </row>
  </sheetData>
  <sheetProtection/>
  <mergeCells count="2">
    <mergeCell ref="E3:F3"/>
    <mergeCell ref="A5:F5"/>
  </mergeCells>
  <printOptions/>
  <pageMargins left="0.7" right="0.7" top="0.75" bottom="0.75" header="0.3" footer="0.3"/>
  <pageSetup fitToHeight="0" fitToWidth="0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91">
      <selection activeCell="I9" sqref="I9"/>
    </sheetView>
  </sheetViews>
  <sheetFormatPr defaultColWidth="9.140625" defaultRowHeight="15"/>
  <cols>
    <col min="1" max="1" width="11.28125" style="0" customWidth="1"/>
    <col min="2" max="2" width="41.7109375" style="0" customWidth="1"/>
    <col min="3" max="3" width="10.7109375" style="0" customWidth="1"/>
    <col min="4" max="4" width="11.140625" style="0" customWidth="1"/>
    <col min="5" max="6" width="10.8515625" style="0" customWidth="1"/>
  </cols>
  <sheetData>
    <row r="1" ht="15.75" thickBot="1"/>
    <row r="2" spans="1:6" ht="15.75" thickBot="1">
      <c r="A2" s="22"/>
      <c r="B2" s="22"/>
      <c r="C2" s="22"/>
      <c r="D2" s="22"/>
      <c r="E2" s="122" t="s">
        <v>324</v>
      </c>
      <c r="F2" s="123"/>
    </row>
    <row r="3" spans="1:6" ht="15">
      <c r="A3" s="22"/>
      <c r="B3" s="22"/>
      <c r="C3" s="22"/>
      <c r="D3" s="22"/>
      <c r="E3" s="22"/>
      <c r="F3" s="22"/>
    </row>
    <row r="4" spans="1:6" ht="15">
      <c r="A4" s="124" t="s">
        <v>325</v>
      </c>
      <c r="B4" s="127"/>
      <c r="C4" s="127"/>
      <c r="D4" s="127"/>
      <c r="E4" s="127"/>
      <c r="F4" s="128"/>
    </row>
    <row r="5" spans="1:6" s="1" customFormat="1" ht="45.75" customHeight="1" thickBot="1">
      <c r="A5" s="38" t="s">
        <v>0</v>
      </c>
      <c r="B5" s="38" t="s">
        <v>1</v>
      </c>
      <c r="C5" s="39" t="s">
        <v>270</v>
      </c>
      <c r="D5" s="39" t="s">
        <v>311</v>
      </c>
      <c r="E5" s="39" t="s">
        <v>271</v>
      </c>
      <c r="F5" s="39" t="s">
        <v>79</v>
      </c>
    </row>
    <row r="6" spans="1:6" s="1" customFormat="1" ht="15.75" thickTop="1">
      <c r="A6" s="40" t="s">
        <v>2</v>
      </c>
      <c r="B6" s="41" t="s">
        <v>3</v>
      </c>
      <c r="C6" s="42"/>
      <c r="D6" s="42"/>
      <c r="E6" s="42"/>
      <c r="F6" s="42"/>
    </row>
    <row r="7" spans="1:6" s="1" customFormat="1" ht="15">
      <c r="A7" s="43">
        <v>41</v>
      </c>
      <c r="B7" s="44" t="s">
        <v>3</v>
      </c>
      <c r="C7" s="45"/>
      <c r="D7" s="45"/>
      <c r="E7" s="45"/>
      <c r="F7" s="42"/>
    </row>
    <row r="8" spans="1:6" s="1" customFormat="1" ht="15">
      <c r="A8" s="43">
        <v>411</v>
      </c>
      <c r="B8" s="44" t="s">
        <v>4</v>
      </c>
      <c r="C8" s="45"/>
      <c r="D8" s="45"/>
      <c r="E8" s="45"/>
      <c r="F8" s="42"/>
    </row>
    <row r="9" spans="1:6" ht="15">
      <c r="A9" s="46" t="s">
        <v>150</v>
      </c>
      <c r="B9" s="47" t="s">
        <v>5</v>
      </c>
      <c r="C9" s="48"/>
      <c r="D9" s="48"/>
      <c r="E9" s="48"/>
      <c r="F9" s="49"/>
    </row>
    <row r="10" spans="1:6" ht="15">
      <c r="A10" s="46" t="s">
        <v>151</v>
      </c>
      <c r="B10" s="47" t="s">
        <v>6</v>
      </c>
      <c r="C10" s="48"/>
      <c r="D10" s="48"/>
      <c r="E10" s="48"/>
      <c r="F10" s="49"/>
    </row>
    <row r="11" spans="1:6" ht="15">
      <c r="A11" s="46" t="s">
        <v>152</v>
      </c>
      <c r="B11" s="47" t="s">
        <v>7</v>
      </c>
      <c r="C11" s="48"/>
      <c r="D11" s="48"/>
      <c r="E11" s="48"/>
      <c r="F11" s="49"/>
    </row>
    <row r="12" spans="1:6" ht="15">
      <c r="A12" s="46" t="s">
        <v>153</v>
      </c>
      <c r="B12" s="47" t="s">
        <v>8</v>
      </c>
      <c r="C12" s="48"/>
      <c r="D12" s="48"/>
      <c r="E12" s="48"/>
      <c r="F12" s="49"/>
    </row>
    <row r="13" spans="1:6" ht="15">
      <c r="A13" s="46" t="s">
        <v>154</v>
      </c>
      <c r="B13" s="47" t="s">
        <v>9</v>
      </c>
      <c r="C13" s="48"/>
      <c r="D13" s="48"/>
      <c r="E13" s="48"/>
      <c r="F13" s="49"/>
    </row>
    <row r="14" spans="1:6" s="1" customFormat="1" ht="15">
      <c r="A14" s="43">
        <v>412</v>
      </c>
      <c r="B14" s="44" t="s">
        <v>10</v>
      </c>
      <c r="C14" s="45"/>
      <c r="D14" s="45"/>
      <c r="E14" s="45"/>
      <c r="F14" s="42"/>
    </row>
    <row r="15" spans="1:6" ht="15">
      <c r="A15" s="46" t="s">
        <v>155</v>
      </c>
      <c r="B15" s="47" t="s">
        <v>11</v>
      </c>
      <c r="C15" s="48"/>
      <c r="D15" s="48"/>
      <c r="E15" s="48"/>
      <c r="F15" s="42"/>
    </row>
    <row r="16" spans="1:6" ht="15">
      <c r="A16" s="46" t="s">
        <v>156</v>
      </c>
      <c r="B16" s="47" t="s">
        <v>12</v>
      </c>
      <c r="C16" s="48"/>
      <c r="D16" s="48"/>
      <c r="E16" s="48"/>
      <c r="F16" s="42"/>
    </row>
    <row r="17" spans="1:6" ht="15">
      <c r="A17" s="46" t="s">
        <v>157</v>
      </c>
      <c r="B17" s="47" t="s">
        <v>13</v>
      </c>
      <c r="C17" s="48"/>
      <c r="D17" s="48"/>
      <c r="E17" s="48"/>
      <c r="F17" s="42"/>
    </row>
    <row r="18" spans="1:6" ht="15">
      <c r="A18" s="46" t="s">
        <v>158</v>
      </c>
      <c r="B18" s="47" t="s">
        <v>14</v>
      </c>
      <c r="C18" s="48"/>
      <c r="D18" s="48"/>
      <c r="E18" s="48"/>
      <c r="F18" s="42"/>
    </row>
    <row r="19" spans="1:6" ht="15">
      <c r="A19" s="46" t="s">
        <v>159</v>
      </c>
      <c r="B19" s="47" t="s">
        <v>15</v>
      </c>
      <c r="C19" s="48"/>
      <c r="D19" s="48"/>
      <c r="E19" s="48"/>
      <c r="F19" s="42"/>
    </row>
    <row r="20" spans="1:6" ht="15">
      <c r="A20" s="46" t="s">
        <v>160</v>
      </c>
      <c r="B20" s="47" t="s">
        <v>16</v>
      </c>
      <c r="C20" s="48"/>
      <c r="D20" s="48"/>
      <c r="E20" s="48"/>
      <c r="F20" s="42"/>
    </row>
    <row r="21" spans="1:6" ht="15">
      <c r="A21" s="46" t="s">
        <v>161</v>
      </c>
      <c r="B21" s="47" t="s">
        <v>17</v>
      </c>
      <c r="C21" s="48"/>
      <c r="D21" s="48"/>
      <c r="E21" s="48"/>
      <c r="F21" s="49"/>
    </row>
    <row r="22" spans="1:6" s="1" customFormat="1" ht="15">
      <c r="A22" s="43">
        <v>413</v>
      </c>
      <c r="B22" s="44" t="s">
        <v>18</v>
      </c>
      <c r="C22" s="45"/>
      <c r="D22" s="45"/>
      <c r="E22" s="45"/>
      <c r="F22" s="42"/>
    </row>
    <row r="23" spans="1:6" ht="15">
      <c r="A23" s="46" t="s">
        <v>162</v>
      </c>
      <c r="B23" s="47" t="s">
        <v>19</v>
      </c>
      <c r="C23" s="48"/>
      <c r="D23" s="48"/>
      <c r="E23" s="48"/>
      <c r="F23" s="49"/>
    </row>
    <row r="24" spans="1:6" ht="15">
      <c r="A24" s="46" t="s">
        <v>163</v>
      </c>
      <c r="B24" s="47" t="s">
        <v>20</v>
      </c>
      <c r="C24" s="48"/>
      <c r="D24" s="48"/>
      <c r="E24" s="48"/>
      <c r="F24" s="49"/>
    </row>
    <row r="25" spans="1:6" ht="15">
      <c r="A25" s="46" t="s">
        <v>164</v>
      </c>
      <c r="B25" s="47" t="s">
        <v>21</v>
      </c>
      <c r="C25" s="48"/>
      <c r="D25" s="48"/>
      <c r="E25" s="48"/>
      <c r="F25" s="49"/>
    </row>
    <row r="26" spans="1:6" ht="15">
      <c r="A26" s="46" t="s">
        <v>165</v>
      </c>
      <c r="B26" s="47" t="s">
        <v>22</v>
      </c>
      <c r="C26" s="48"/>
      <c r="D26" s="48"/>
      <c r="E26" s="48"/>
      <c r="F26" s="49"/>
    </row>
    <row r="27" spans="1:6" ht="15">
      <c r="A27" s="46" t="s">
        <v>166</v>
      </c>
      <c r="B27" s="47" t="s">
        <v>23</v>
      </c>
      <c r="C27" s="48"/>
      <c r="D27" s="48"/>
      <c r="E27" s="48"/>
      <c r="F27" s="49"/>
    </row>
    <row r="28" spans="1:6" s="1" customFormat="1" ht="15">
      <c r="A28" s="43">
        <v>414</v>
      </c>
      <c r="B28" s="44" t="s">
        <v>24</v>
      </c>
      <c r="C28" s="45"/>
      <c r="D28" s="45"/>
      <c r="E28" s="45"/>
      <c r="F28" s="42"/>
    </row>
    <row r="29" spans="1:6" ht="15">
      <c r="A29" s="46" t="s">
        <v>167</v>
      </c>
      <c r="B29" s="47" t="s">
        <v>25</v>
      </c>
      <c r="C29" s="48"/>
      <c r="D29" s="48"/>
      <c r="E29" s="48"/>
      <c r="F29" s="49"/>
    </row>
    <row r="30" spans="1:6" ht="15">
      <c r="A30" s="46" t="s">
        <v>168</v>
      </c>
      <c r="B30" s="47" t="s">
        <v>26</v>
      </c>
      <c r="C30" s="48"/>
      <c r="D30" s="48"/>
      <c r="E30" s="48"/>
      <c r="F30" s="49"/>
    </row>
    <row r="31" spans="1:6" ht="15">
      <c r="A31" s="46" t="s">
        <v>169</v>
      </c>
      <c r="B31" s="47" t="s">
        <v>27</v>
      </c>
      <c r="C31" s="48"/>
      <c r="D31" s="48"/>
      <c r="E31" s="48"/>
      <c r="F31" s="49"/>
    </row>
    <row r="32" spans="1:6" ht="15">
      <c r="A32" s="46" t="s">
        <v>170</v>
      </c>
      <c r="B32" s="47" t="s">
        <v>28</v>
      </c>
      <c r="C32" s="48"/>
      <c r="D32" s="48"/>
      <c r="E32" s="48"/>
      <c r="F32" s="49"/>
    </row>
    <row r="33" spans="1:6" ht="15">
      <c r="A33" s="46" t="s">
        <v>171</v>
      </c>
      <c r="B33" s="47" t="s">
        <v>29</v>
      </c>
      <c r="C33" s="48"/>
      <c r="D33" s="48"/>
      <c r="E33" s="48"/>
      <c r="F33" s="42"/>
    </row>
    <row r="34" spans="1:6" ht="15">
      <c r="A34" s="46" t="s">
        <v>172</v>
      </c>
      <c r="B34" s="47" t="s">
        <v>30</v>
      </c>
      <c r="C34" s="48"/>
      <c r="D34" s="48"/>
      <c r="E34" s="48"/>
      <c r="F34" s="42"/>
    </row>
    <row r="35" spans="1:6" ht="15">
      <c r="A35" s="46" t="s">
        <v>173</v>
      </c>
      <c r="B35" s="47" t="s">
        <v>31</v>
      </c>
      <c r="C35" s="48"/>
      <c r="D35" s="48"/>
      <c r="E35" s="48"/>
      <c r="F35" s="49"/>
    </row>
    <row r="36" spans="1:6" ht="15">
      <c r="A36" s="46" t="s">
        <v>174</v>
      </c>
      <c r="B36" s="47" t="s">
        <v>32</v>
      </c>
      <c r="C36" s="48"/>
      <c r="D36" s="48"/>
      <c r="E36" s="48"/>
      <c r="F36" s="42"/>
    </row>
    <row r="37" spans="1:6" ht="15">
      <c r="A37" s="46" t="s">
        <v>175</v>
      </c>
      <c r="B37" s="47" t="s">
        <v>33</v>
      </c>
      <c r="C37" s="48"/>
      <c r="D37" s="48"/>
      <c r="E37" s="48"/>
      <c r="F37" s="49"/>
    </row>
    <row r="38" spans="1:6" s="1" customFormat="1" ht="15">
      <c r="A38" s="43">
        <v>415</v>
      </c>
      <c r="B38" s="44" t="s">
        <v>34</v>
      </c>
      <c r="C38" s="45"/>
      <c r="D38" s="45"/>
      <c r="E38" s="45"/>
      <c r="F38" s="42"/>
    </row>
    <row r="39" spans="1:6" ht="15">
      <c r="A39" s="46" t="s">
        <v>176</v>
      </c>
      <c r="B39" s="47" t="s">
        <v>35</v>
      </c>
      <c r="C39" s="48"/>
      <c r="D39" s="48"/>
      <c r="E39" s="48"/>
      <c r="F39" s="42"/>
    </row>
    <row r="40" spans="1:6" ht="15">
      <c r="A40" s="46" t="s">
        <v>177</v>
      </c>
      <c r="B40" s="47" t="s">
        <v>36</v>
      </c>
      <c r="C40" s="48"/>
      <c r="D40" s="48"/>
      <c r="E40" s="48"/>
      <c r="F40" s="42"/>
    </row>
    <row r="41" spans="1:6" ht="15">
      <c r="A41" s="46" t="s">
        <v>178</v>
      </c>
      <c r="B41" s="47" t="s">
        <v>37</v>
      </c>
      <c r="C41" s="48"/>
      <c r="D41" s="48"/>
      <c r="E41" s="48"/>
      <c r="F41" s="49"/>
    </row>
    <row r="42" spans="1:6" s="1" customFormat="1" ht="15">
      <c r="A42" s="43">
        <v>416</v>
      </c>
      <c r="B42" s="44" t="s">
        <v>38</v>
      </c>
      <c r="C42" s="45"/>
      <c r="D42" s="45"/>
      <c r="E42" s="45"/>
      <c r="F42" s="42"/>
    </row>
    <row r="43" spans="1:6" ht="15">
      <c r="A43" s="46" t="s">
        <v>206</v>
      </c>
      <c r="B43" s="47" t="s">
        <v>39</v>
      </c>
      <c r="C43" s="48"/>
      <c r="D43" s="48"/>
      <c r="E43" s="48"/>
      <c r="F43" s="49"/>
    </row>
    <row r="44" spans="1:6" ht="15">
      <c r="A44" s="46" t="s">
        <v>207</v>
      </c>
      <c r="B44" s="47" t="s">
        <v>40</v>
      </c>
      <c r="C44" s="48"/>
      <c r="D44" s="48"/>
      <c r="E44" s="48"/>
      <c r="F44" s="42"/>
    </row>
    <row r="45" spans="1:6" s="1" customFormat="1" ht="15">
      <c r="A45" s="43">
        <v>417</v>
      </c>
      <c r="B45" s="44" t="s">
        <v>41</v>
      </c>
      <c r="C45" s="45"/>
      <c r="D45" s="45"/>
      <c r="E45" s="45"/>
      <c r="F45" s="42"/>
    </row>
    <row r="46" spans="1:6" ht="15">
      <c r="A46" s="46" t="s">
        <v>179</v>
      </c>
      <c r="B46" s="47" t="s">
        <v>42</v>
      </c>
      <c r="C46" s="48"/>
      <c r="D46" s="48"/>
      <c r="E46" s="48"/>
      <c r="F46" s="49"/>
    </row>
    <row r="47" spans="1:6" ht="15">
      <c r="A47" s="46" t="s">
        <v>180</v>
      </c>
      <c r="B47" s="47" t="s">
        <v>43</v>
      </c>
      <c r="C47" s="48"/>
      <c r="D47" s="48"/>
      <c r="E47" s="48"/>
      <c r="F47" s="42"/>
    </row>
    <row r="48" spans="1:6" ht="15">
      <c r="A48" s="46" t="s">
        <v>181</v>
      </c>
      <c r="B48" s="47" t="s">
        <v>44</v>
      </c>
      <c r="C48" s="48"/>
      <c r="D48" s="48"/>
      <c r="E48" s="48"/>
      <c r="F48" s="42"/>
    </row>
    <row r="49" spans="1:6" s="1" customFormat="1" ht="15">
      <c r="A49" s="43">
        <v>418</v>
      </c>
      <c r="B49" s="44" t="s">
        <v>45</v>
      </c>
      <c r="C49" s="45"/>
      <c r="D49" s="45"/>
      <c r="E49" s="45"/>
      <c r="F49" s="42"/>
    </row>
    <row r="50" spans="1:6" s="1" customFormat="1" ht="15">
      <c r="A50" s="43">
        <v>419</v>
      </c>
      <c r="B50" s="44" t="s">
        <v>46</v>
      </c>
      <c r="C50" s="45"/>
      <c r="D50" s="45"/>
      <c r="E50" s="45"/>
      <c r="F50" s="42"/>
    </row>
    <row r="51" spans="1:6" s="1" customFormat="1" ht="15">
      <c r="A51" s="50" t="s">
        <v>263</v>
      </c>
      <c r="B51" s="47" t="s">
        <v>261</v>
      </c>
      <c r="C51" s="48"/>
      <c r="D51" s="48"/>
      <c r="E51" s="48"/>
      <c r="F51" s="49"/>
    </row>
    <row r="52" spans="1:6" s="1" customFormat="1" ht="15">
      <c r="A52" s="50" t="s">
        <v>264</v>
      </c>
      <c r="B52" s="47" t="s">
        <v>262</v>
      </c>
      <c r="C52" s="48"/>
      <c r="D52" s="48"/>
      <c r="E52" s="48"/>
      <c r="F52" s="49"/>
    </row>
    <row r="53" spans="1:6" s="1" customFormat="1" ht="15">
      <c r="A53" s="50" t="s">
        <v>208</v>
      </c>
      <c r="B53" s="47" t="s">
        <v>212</v>
      </c>
      <c r="C53" s="48"/>
      <c r="D53" s="48"/>
      <c r="E53" s="48"/>
      <c r="F53" s="49"/>
    </row>
    <row r="54" spans="1:6" s="1" customFormat="1" ht="15">
      <c r="A54" s="46" t="s">
        <v>209</v>
      </c>
      <c r="B54" s="47" t="s">
        <v>213</v>
      </c>
      <c r="C54" s="48"/>
      <c r="D54" s="48"/>
      <c r="E54" s="48"/>
      <c r="F54" s="49"/>
    </row>
    <row r="55" spans="1:6" s="1" customFormat="1" ht="15">
      <c r="A55" s="46" t="s">
        <v>210</v>
      </c>
      <c r="B55" s="47" t="s">
        <v>214</v>
      </c>
      <c r="C55" s="48"/>
      <c r="D55" s="48"/>
      <c r="E55" s="48"/>
      <c r="F55" s="49"/>
    </row>
    <row r="56" spans="1:6" s="1" customFormat="1" ht="15">
      <c r="A56" s="46" t="s">
        <v>211</v>
      </c>
      <c r="B56" s="47" t="s">
        <v>215</v>
      </c>
      <c r="C56" s="48"/>
      <c r="D56" s="48"/>
      <c r="E56" s="48"/>
      <c r="F56" s="49"/>
    </row>
    <row r="57" spans="1:8" s="1" customFormat="1" ht="15">
      <c r="A57" s="43">
        <v>42</v>
      </c>
      <c r="B57" s="44" t="s">
        <v>47</v>
      </c>
      <c r="C57" s="45"/>
      <c r="D57" s="45"/>
      <c r="E57" s="45"/>
      <c r="F57" s="42"/>
      <c r="H57" s="11"/>
    </row>
    <row r="58" spans="1:6" s="1" customFormat="1" ht="24">
      <c r="A58" s="43">
        <v>43</v>
      </c>
      <c r="B58" s="67" t="s">
        <v>48</v>
      </c>
      <c r="C58" s="45"/>
      <c r="D58" s="45"/>
      <c r="E58" s="45"/>
      <c r="F58" s="42"/>
    </row>
    <row r="59" spans="1:6" ht="24">
      <c r="A59" s="43">
        <v>431</v>
      </c>
      <c r="B59" s="67" t="s">
        <v>48</v>
      </c>
      <c r="C59" s="45"/>
      <c r="D59" s="45"/>
      <c r="E59" s="45"/>
      <c r="F59" s="42"/>
    </row>
    <row r="60" spans="1:6" s="12" customFormat="1" ht="15">
      <c r="A60" s="50" t="s">
        <v>272</v>
      </c>
      <c r="B60" s="47" t="s">
        <v>273</v>
      </c>
      <c r="C60" s="48"/>
      <c r="D60" s="48"/>
      <c r="E60" s="48"/>
      <c r="F60" s="49"/>
    </row>
    <row r="61" spans="1:6" ht="15">
      <c r="A61" s="50" t="s">
        <v>223</v>
      </c>
      <c r="B61" s="47" t="s">
        <v>224</v>
      </c>
      <c r="C61" s="48"/>
      <c r="D61" s="48"/>
      <c r="E61" s="48"/>
      <c r="F61" s="49"/>
    </row>
    <row r="62" spans="1:6" ht="15">
      <c r="A62" s="50" t="s">
        <v>182</v>
      </c>
      <c r="B62" s="47" t="s">
        <v>70</v>
      </c>
      <c r="C62" s="48"/>
      <c r="D62" s="48"/>
      <c r="E62" s="48"/>
      <c r="F62" s="49"/>
    </row>
    <row r="63" spans="1:6" ht="15">
      <c r="A63" s="46" t="s">
        <v>183</v>
      </c>
      <c r="B63" s="47" t="s">
        <v>71</v>
      </c>
      <c r="C63" s="48"/>
      <c r="D63" s="48"/>
      <c r="E63" s="48"/>
      <c r="F63" s="49"/>
    </row>
    <row r="64" spans="1:6" ht="15">
      <c r="A64" s="46" t="s">
        <v>184</v>
      </c>
      <c r="B64" s="47" t="s">
        <v>72</v>
      </c>
      <c r="C64" s="48"/>
      <c r="D64" s="48"/>
      <c r="E64" s="48"/>
      <c r="F64" s="49"/>
    </row>
    <row r="65" spans="1:6" ht="15">
      <c r="A65" s="46" t="s">
        <v>185</v>
      </c>
      <c r="B65" s="47" t="s">
        <v>73</v>
      </c>
      <c r="C65" s="48"/>
      <c r="D65" s="48"/>
      <c r="E65" s="48"/>
      <c r="F65" s="49"/>
    </row>
    <row r="66" spans="1:6" ht="15">
      <c r="A66" s="46" t="s">
        <v>274</v>
      </c>
      <c r="B66" s="47" t="s">
        <v>275</v>
      </c>
      <c r="C66" s="48"/>
      <c r="D66" s="48"/>
      <c r="E66" s="48"/>
      <c r="F66" s="49"/>
    </row>
    <row r="67" spans="1:6" s="1" customFormat="1" ht="15">
      <c r="A67" s="46" t="s">
        <v>186</v>
      </c>
      <c r="B67" s="47" t="s">
        <v>74</v>
      </c>
      <c r="C67" s="48"/>
      <c r="D67" s="48"/>
      <c r="E67" s="48"/>
      <c r="F67" s="49"/>
    </row>
    <row r="68" spans="1:6" ht="15">
      <c r="A68" s="46" t="s">
        <v>187</v>
      </c>
      <c r="B68" s="47" t="s">
        <v>75</v>
      </c>
      <c r="C68" s="48"/>
      <c r="D68" s="48"/>
      <c r="E68" s="48"/>
      <c r="F68" s="49"/>
    </row>
    <row r="69" spans="1:6" ht="15">
      <c r="A69" s="43">
        <v>432</v>
      </c>
      <c r="B69" s="44" t="s">
        <v>49</v>
      </c>
      <c r="C69" s="45"/>
      <c r="D69" s="45"/>
      <c r="E69" s="45"/>
      <c r="F69" s="42"/>
    </row>
    <row r="70" spans="1:6" ht="15">
      <c r="A70" s="46" t="s">
        <v>188</v>
      </c>
      <c r="B70" s="47" t="s">
        <v>76</v>
      </c>
      <c r="C70" s="48"/>
      <c r="D70" s="48"/>
      <c r="E70" s="48"/>
      <c r="F70" s="42"/>
    </row>
    <row r="71" spans="1:6" s="1" customFormat="1" ht="15">
      <c r="A71" s="46" t="s">
        <v>189</v>
      </c>
      <c r="B71" s="47" t="s">
        <v>77</v>
      </c>
      <c r="C71" s="48"/>
      <c r="D71" s="48"/>
      <c r="E71" s="48"/>
      <c r="F71" s="42"/>
    </row>
    <row r="72" spans="1:6" s="1" customFormat="1" ht="15">
      <c r="A72" s="46" t="s">
        <v>190</v>
      </c>
      <c r="B72" s="47" t="s">
        <v>78</v>
      </c>
      <c r="C72" s="48"/>
      <c r="D72" s="48"/>
      <c r="E72" s="48"/>
      <c r="F72" s="49"/>
    </row>
    <row r="73" spans="1:6" ht="15">
      <c r="A73" s="43" t="s">
        <v>201</v>
      </c>
      <c r="B73" s="44" t="s">
        <v>50</v>
      </c>
      <c r="C73" s="45"/>
      <c r="D73" s="45"/>
      <c r="E73" s="45"/>
      <c r="F73" s="42"/>
    </row>
    <row r="74" spans="1:6" ht="15">
      <c r="A74" s="43">
        <v>441</v>
      </c>
      <c r="B74" s="44" t="s">
        <v>50</v>
      </c>
      <c r="C74" s="45"/>
      <c r="D74" s="45"/>
      <c r="E74" s="45"/>
      <c r="F74" s="42"/>
    </row>
    <row r="75" spans="1:6" ht="15">
      <c r="A75" s="50" t="s">
        <v>276</v>
      </c>
      <c r="B75" s="47" t="s">
        <v>277</v>
      </c>
      <c r="C75" s="45"/>
      <c r="D75" s="45"/>
      <c r="E75" s="45"/>
      <c r="F75" s="42"/>
    </row>
    <row r="76" spans="1:6" ht="15">
      <c r="A76" s="46" t="s">
        <v>191</v>
      </c>
      <c r="B76" s="47" t="s">
        <v>51</v>
      </c>
      <c r="C76" s="48"/>
      <c r="D76" s="48"/>
      <c r="E76" s="48"/>
      <c r="F76" s="49"/>
    </row>
    <row r="77" spans="1:6" ht="15">
      <c r="A77" s="46" t="s">
        <v>192</v>
      </c>
      <c r="B77" s="47" t="s">
        <v>52</v>
      </c>
      <c r="C77" s="48"/>
      <c r="D77" s="48"/>
      <c r="E77" s="48"/>
      <c r="F77" s="49"/>
    </row>
    <row r="78" spans="1:6" ht="15">
      <c r="A78" s="46" t="s">
        <v>193</v>
      </c>
      <c r="B78" s="47" t="s">
        <v>53</v>
      </c>
      <c r="C78" s="48"/>
      <c r="D78" s="48"/>
      <c r="E78" s="48"/>
      <c r="F78" s="42"/>
    </row>
    <row r="79" spans="1:6" ht="15">
      <c r="A79" s="46" t="s">
        <v>194</v>
      </c>
      <c r="B79" s="47" t="s">
        <v>54</v>
      </c>
      <c r="C79" s="48"/>
      <c r="D79" s="48"/>
      <c r="E79" s="48"/>
      <c r="F79" s="49"/>
    </row>
    <row r="80" spans="1:6" s="1" customFormat="1" ht="15">
      <c r="A80" s="46" t="s">
        <v>195</v>
      </c>
      <c r="B80" s="47" t="s">
        <v>55</v>
      </c>
      <c r="C80" s="48"/>
      <c r="D80" s="48"/>
      <c r="E80" s="48"/>
      <c r="F80" s="49"/>
    </row>
    <row r="81" spans="1:6" s="1" customFormat="1" ht="15">
      <c r="A81" s="46" t="s">
        <v>196</v>
      </c>
      <c r="B81" s="47" t="s">
        <v>56</v>
      </c>
      <c r="C81" s="48"/>
      <c r="D81" s="48"/>
      <c r="E81" s="48"/>
      <c r="F81" s="49"/>
    </row>
    <row r="82" spans="1:6" s="1" customFormat="1" ht="15">
      <c r="A82" s="43" t="s">
        <v>202</v>
      </c>
      <c r="B82" s="44" t="s">
        <v>57</v>
      </c>
      <c r="C82" s="45"/>
      <c r="D82" s="45"/>
      <c r="E82" s="45"/>
      <c r="F82" s="42"/>
    </row>
    <row r="83" spans="1:6" s="1" customFormat="1" ht="15">
      <c r="A83" s="43">
        <v>451</v>
      </c>
      <c r="B83" s="44" t="s">
        <v>57</v>
      </c>
      <c r="C83" s="45"/>
      <c r="D83" s="45"/>
      <c r="E83" s="45"/>
      <c r="F83" s="42"/>
    </row>
    <row r="84" spans="1:6" s="1" customFormat="1" ht="15">
      <c r="A84" s="46" t="s">
        <v>216</v>
      </c>
      <c r="B84" s="47" t="s">
        <v>219</v>
      </c>
      <c r="C84" s="45"/>
      <c r="D84" s="45"/>
      <c r="E84" s="45"/>
      <c r="F84" s="42"/>
    </row>
    <row r="85" spans="1:6" s="1" customFormat="1" ht="15">
      <c r="A85" s="46" t="s">
        <v>217</v>
      </c>
      <c r="B85" s="47" t="s">
        <v>220</v>
      </c>
      <c r="C85" s="45"/>
      <c r="D85" s="45"/>
      <c r="E85" s="45"/>
      <c r="F85" s="42"/>
    </row>
    <row r="86" spans="1:6" s="1" customFormat="1" ht="15">
      <c r="A86" s="46" t="s">
        <v>218</v>
      </c>
      <c r="B86" s="47" t="s">
        <v>221</v>
      </c>
      <c r="C86" s="45"/>
      <c r="D86" s="45"/>
      <c r="E86" s="45"/>
      <c r="F86" s="42"/>
    </row>
    <row r="87" spans="1:6" ht="15">
      <c r="A87" s="43" t="s">
        <v>203</v>
      </c>
      <c r="B87" s="44" t="s">
        <v>58</v>
      </c>
      <c r="C87" s="45"/>
      <c r="D87" s="45"/>
      <c r="E87" s="45"/>
      <c r="F87" s="42"/>
    </row>
    <row r="88" spans="1:6" ht="15">
      <c r="A88" s="43">
        <v>461</v>
      </c>
      <c r="B88" s="44" t="s">
        <v>59</v>
      </c>
      <c r="C88" s="45"/>
      <c r="D88" s="45"/>
      <c r="E88" s="45"/>
      <c r="F88" s="42"/>
    </row>
    <row r="89" spans="1:6" s="1" customFormat="1" ht="15">
      <c r="A89" s="46" t="s">
        <v>197</v>
      </c>
      <c r="B89" s="47" t="s">
        <v>60</v>
      </c>
      <c r="C89" s="48"/>
      <c r="D89" s="48"/>
      <c r="E89" s="48"/>
      <c r="F89" s="49"/>
    </row>
    <row r="90" spans="1:6" ht="15">
      <c r="A90" s="46" t="s">
        <v>198</v>
      </c>
      <c r="B90" s="47" t="s">
        <v>61</v>
      </c>
      <c r="C90" s="48"/>
      <c r="D90" s="48"/>
      <c r="E90" s="48"/>
      <c r="F90" s="42"/>
    </row>
    <row r="91" spans="1:6" ht="15">
      <c r="A91" s="43">
        <v>462</v>
      </c>
      <c r="B91" s="44" t="s">
        <v>62</v>
      </c>
      <c r="C91" s="45"/>
      <c r="D91" s="45"/>
      <c r="E91" s="45"/>
      <c r="F91" s="42"/>
    </row>
    <row r="92" spans="1:6" s="1" customFormat="1" ht="15">
      <c r="A92" s="46" t="s">
        <v>199</v>
      </c>
      <c r="B92" s="47" t="s">
        <v>63</v>
      </c>
      <c r="C92" s="48"/>
      <c r="D92" s="48"/>
      <c r="E92" s="48"/>
      <c r="F92" s="42"/>
    </row>
    <row r="93" spans="1:6" s="1" customFormat="1" ht="15">
      <c r="A93" s="46" t="s">
        <v>200</v>
      </c>
      <c r="B93" s="47" t="s">
        <v>64</v>
      </c>
      <c r="C93" s="48"/>
      <c r="D93" s="48"/>
      <c r="E93" s="48"/>
      <c r="F93" s="42"/>
    </row>
    <row r="94" spans="1:6" s="1" customFormat="1" ht="15" hidden="1">
      <c r="A94" s="43">
        <v>463</v>
      </c>
      <c r="B94" s="44" t="s">
        <v>65</v>
      </c>
      <c r="C94" s="45"/>
      <c r="D94" s="45"/>
      <c r="E94" s="45"/>
      <c r="F94" s="42"/>
    </row>
    <row r="95" spans="1:6" s="1" customFormat="1" ht="15" hidden="1">
      <c r="A95" s="46" t="s">
        <v>222</v>
      </c>
      <c r="B95" s="47" t="s">
        <v>65</v>
      </c>
      <c r="C95" s="45"/>
      <c r="D95" s="45"/>
      <c r="E95" s="45"/>
      <c r="F95" s="42"/>
    </row>
    <row r="96" spans="1:6" s="1" customFormat="1" ht="15" hidden="1">
      <c r="A96" s="43"/>
      <c r="B96" s="44"/>
      <c r="C96" s="45"/>
      <c r="D96" s="45"/>
      <c r="E96" s="45"/>
      <c r="F96" s="42"/>
    </row>
    <row r="97" spans="1:6" s="1" customFormat="1" ht="15">
      <c r="A97" s="43">
        <v>463</v>
      </c>
      <c r="B97" s="44" t="s">
        <v>65</v>
      </c>
      <c r="C97" s="45"/>
      <c r="D97" s="45"/>
      <c r="E97" s="45"/>
      <c r="F97" s="42"/>
    </row>
    <row r="98" spans="1:6" ht="15">
      <c r="A98" s="50" t="s">
        <v>222</v>
      </c>
      <c r="B98" s="47" t="s">
        <v>65</v>
      </c>
      <c r="C98" s="48"/>
      <c r="D98" s="48"/>
      <c r="E98" s="48"/>
      <c r="F98" s="49"/>
    </row>
    <row r="99" spans="1:6" ht="15">
      <c r="A99" s="43" t="s">
        <v>204</v>
      </c>
      <c r="B99" s="44" t="s">
        <v>66</v>
      </c>
      <c r="C99" s="45"/>
      <c r="D99" s="45"/>
      <c r="E99" s="45"/>
      <c r="F99" s="42"/>
    </row>
    <row r="100" spans="1:6" ht="15">
      <c r="A100" s="51">
        <v>471</v>
      </c>
      <c r="B100" s="47" t="s">
        <v>67</v>
      </c>
      <c r="C100" s="48"/>
      <c r="D100" s="48"/>
      <c r="E100" s="48"/>
      <c r="F100" s="49"/>
    </row>
    <row r="101" spans="1:6" ht="15">
      <c r="A101" s="51">
        <v>472</v>
      </c>
      <c r="B101" s="47" t="s">
        <v>68</v>
      </c>
      <c r="C101" s="48"/>
      <c r="D101" s="48"/>
      <c r="E101" s="48"/>
      <c r="F101" s="49"/>
    </row>
    <row r="102" spans="1:6" ht="15.75" thickBot="1">
      <c r="A102" s="52">
        <v>473</v>
      </c>
      <c r="B102" s="53" t="s">
        <v>69</v>
      </c>
      <c r="C102" s="54"/>
      <c r="D102" s="54"/>
      <c r="E102" s="54"/>
      <c r="F102" s="55"/>
    </row>
    <row r="103" spans="1:6" ht="15.75" thickTop="1">
      <c r="A103" s="56"/>
      <c r="B103" s="57" t="s">
        <v>205</v>
      </c>
      <c r="C103" s="58"/>
      <c r="D103" s="58"/>
      <c r="E103" s="58"/>
      <c r="F103" s="42"/>
    </row>
  </sheetData>
  <sheetProtection/>
  <mergeCells count="2">
    <mergeCell ref="E2:F2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E21"/>
  <sheetViews>
    <sheetView zoomScalePageLayoutView="0" workbookViewId="0" topLeftCell="A4">
      <selection activeCell="H19" sqref="H19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</cols>
  <sheetData>
    <row r="1" s="10" customFormat="1" ht="12.75"/>
    <row r="2" s="10" customFormat="1" ht="12.75"/>
    <row r="3" s="10" customFormat="1" ht="12.75"/>
    <row r="4" s="10" customFormat="1" ht="12.75"/>
    <row r="5" s="10" customFormat="1" ht="12.75"/>
    <row r="6" spans="2:5" ht="15">
      <c r="B6" s="22"/>
      <c r="C6" s="22"/>
      <c r="D6" s="22"/>
      <c r="E6" s="68" t="s">
        <v>226</v>
      </c>
    </row>
    <row r="7" spans="2:5" ht="15">
      <c r="B7" s="22"/>
      <c r="C7" s="22"/>
      <c r="D7" s="22"/>
      <c r="E7" s="22"/>
    </row>
    <row r="8" spans="2:5" ht="60">
      <c r="B8" s="69" t="s">
        <v>0</v>
      </c>
      <c r="C8" s="70" t="s">
        <v>227</v>
      </c>
      <c r="D8" s="71" t="s">
        <v>336</v>
      </c>
      <c r="E8" s="71" t="s">
        <v>337</v>
      </c>
    </row>
    <row r="9" spans="2:5" ht="15">
      <c r="B9" s="68" t="s">
        <v>2</v>
      </c>
      <c r="C9" s="72" t="s">
        <v>228</v>
      </c>
      <c r="D9" s="73">
        <f>D10+D11+D12</f>
        <v>2438347.66</v>
      </c>
      <c r="E9" s="73"/>
    </row>
    <row r="10" spans="2:5" ht="15">
      <c r="B10" s="74"/>
      <c r="C10" s="75" t="s">
        <v>229</v>
      </c>
      <c r="D10" s="76">
        <v>2276847.66</v>
      </c>
      <c r="E10" s="76"/>
    </row>
    <row r="11" spans="2:5" ht="15">
      <c r="B11" s="74"/>
      <c r="C11" s="75" t="s">
        <v>230</v>
      </c>
      <c r="D11" s="77">
        <v>34500</v>
      </c>
      <c r="E11" s="76"/>
    </row>
    <row r="12" spans="2:5" ht="15">
      <c r="B12" s="74"/>
      <c r="C12" s="75" t="s">
        <v>231</v>
      </c>
      <c r="D12" s="76">
        <v>127000</v>
      </c>
      <c r="E12" s="76"/>
    </row>
    <row r="13" spans="2:5" ht="15">
      <c r="B13" s="68" t="s">
        <v>201</v>
      </c>
      <c r="C13" s="72" t="s">
        <v>232</v>
      </c>
      <c r="D13" s="77">
        <v>0</v>
      </c>
      <c r="E13" s="77"/>
    </row>
    <row r="14" spans="2:5" ht="15">
      <c r="B14" s="68" t="s">
        <v>202</v>
      </c>
      <c r="C14" s="78" t="s">
        <v>233</v>
      </c>
      <c r="D14" s="79">
        <v>662631.31</v>
      </c>
      <c r="E14" s="77"/>
    </row>
    <row r="15" spans="2:5" ht="15">
      <c r="B15" s="68" t="s">
        <v>203</v>
      </c>
      <c r="C15" s="72" t="s">
        <v>234</v>
      </c>
      <c r="D15" s="79">
        <v>308604</v>
      </c>
      <c r="E15" s="77"/>
    </row>
    <row r="16" spans="2:5" ht="15">
      <c r="B16" s="68" t="s">
        <v>204</v>
      </c>
      <c r="C16" s="72" t="s">
        <v>235</v>
      </c>
      <c r="D16" s="73">
        <f>D17+D18</f>
        <v>5563294.39</v>
      </c>
      <c r="E16" s="77"/>
    </row>
    <row r="17" spans="2:5" ht="15">
      <c r="B17" s="68" t="s">
        <v>236</v>
      </c>
      <c r="C17" s="72" t="s">
        <v>237</v>
      </c>
      <c r="D17" s="76">
        <v>4656378.55</v>
      </c>
      <c r="E17" s="77"/>
    </row>
    <row r="18" spans="2:5" ht="15">
      <c r="B18" s="68" t="s">
        <v>238</v>
      </c>
      <c r="C18" s="72" t="s">
        <v>239</v>
      </c>
      <c r="D18" s="76">
        <v>906915.84</v>
      </c>
      <c r="E18" s="77"/>
    </row>
    <row r="19" spans="2:5" ht="15">
      <c r="B19" s="68" t="s">
        <v>240</v>
      </c>
      <c r="C19" s="72" t="s">
        <v>265</v>
      </c>
      <c r="D19" s="112">
        <v>0</v>
      </c>
      <c r="E19" s="77"/>
    </row>
    <row r="20" spans="2:5" ht="15">
      <c r="B20" s="68" t="s">
        <v>278</v>
      </c>
      <c r="C20" s="72" t="s">
        <v>241</v>
      </c>
      <c r="D20" s="77">
        <v>0</v>
      </c>
      <c r="E20" s="77"/>
    </row>
    <row r="21" spans="2:5" ht="15">
      <c r="B21" s="129" t="s">
        <v>279</v>
      </c>
      <c r="C21" s="129"/>
      <c r="D21" s="73">
        <f>D9+D14+D15+D16</f>
        <v>8972877.36</v>
      </c>
      <c r="E21" s="73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M16" sqref="M16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bestFit="1" customWidth="1"/>
    <col min="5" max="6" width="11.28125" style="0" customWidth="1"/>
    <col min="7" max="7" width="9.28125" style="0" customWidth="1"/>
    <col min="8" max="8" width="10.57421875" style="0" customWidth="1"/>
    <col min="9" max="9" width="11.140625" style="0" customWidth="1"/>
    <col min="10" max="10" width="9.421875" style="0" customWidth="1"/>
  </cols>
  <sheetData>
    <row r="1" spans="1:1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00"/>
      <c r="B3" s="100"/>
      <c r="C3" s="100"/>
      <c r="D3" s="100"/>
      <c r="E3" s="100"/>
      <c r="F3" s="100"/>
      <c r="G3" s="101"/>
      <c r="H3" s="101"/>
      <c r="I3" s="134" t="s">
        <v>242</v>
      </c>
      <c r="J3" s="135"/>
      <c r="K3" s="9"/>
    </row>
    <row r="4" spans="1:11" ht="15.75" thickBot="1">
      <c r="A4" s="100"/>
      <c r="B4" s="100"/>
      <c r="C4" s="102"/>
      <c r="D4" s="102"/>
      <c r="E4" s="102"/>
      <c r="F4" s="102"/>
      <c r="G4" s="101"/>
      <c r="H4" s="101"/>
      <c r="I4" s="102"/>
      <c r="J4" s="101"/>
      <c r="K4" s="9"/>
    </row>
    <row r="5" spans="1:11" ht="27.75" customHeight="1">
      <c r="A5" s="136" t="s">
        <v>0</v>
      </c>
      <c r="B5" s="138" t="s">
        <v>243</v>
      </c>
      <c r="C5" s="140" t="s">
        <v>335</v>
      </c>
      <c r="D5" s="141"/>
      <c r="E5" s="141"/>
      <c r="F5" s="142"/>
      <c r="G5" s="140" t="s">
        <v>280</v>
      </c>
      <c r="H5" s="141"/>
      <c r="I5" s="141"/>
      <c r="J5" s="142"/>
      <c r="K5" s="9"/>
    </row>
    <row r="6" spans="1:11" ht="48.75" thickBot="1">
      <c r="A6" s="137"/>
      <c r="B6" s="139"/>
      <c r="C6" s="80" t="s">
        <v>244</v>
      </c>
      <c r="D6" s="81" t="s">
        <v>245</v>
      </c>
      <c r="E6" s="81" t="s">
        <v>246</v>
      </c>
      <c r="F6" s="82" t="s">
        <v>247</v>
      </c>
      <c r="G6" s="83" t="s">
        <v>244</v>
      </c>
      <c r="H6" s="81" t="s">
        <v>245</v>
      </c>
      <c r="I6" s="81" t="s">
        <v>246</v>
      </c>
      <c r="J6" s="84" t="s">
        <v>247</v>
      </c>
      <c r="K6" s="9"/>
    </row>
    <row r="7" spans="1:11" ht="15.75" thickTop="1">
      <c r="A7" s="15" t="s">
        <v>2</v>
      </c>
      <c r="B7" s="85" t="s">
        <v>248</v>
      </c>
      <c r="C7" s="86">
        <f>C8</f>
        <v>6758554.13</v>
      </c>
      <c r="D7" s="86">
        <f>D8</f>
        <v>6758554.13</v>
      </c>
      <c r="E7" s="86">
        <f>E8</f>
        <v>2102175.58</v>
      </c>
      <c r="F7" s="86">
        <f>F8</f>
        <v>4656378.55</v>
      </c>
      <c r="G7" s="87">
        <v>0</v>
      </c>
      <c r="H7" s="86">
        <v>0</v>
      </c>
      <c r="I7" s="86">
        <v>0</v>
      </c>
      <c r="J7" s="88">
        <v>0</v>
      </c>
      <c r="K7" s="9"/>
    </row>
    <row r="8" spans="1:11" ht="15">
      <c r="A8" s="16">
        <v>1</v>
      </c>
      <c r="B8" s="89" t="s">
        <v>249</v>
      </c>
      <c r="C8" s="90">
        <f>C10</f>
        <v>6758554.13</v>
      </c>
      <c r="D8" s="90">
        <f>D10</f>
        <v>6758554.13</v>
      </c>
      <c r="E8" s="90">
        <f>E10</f>
        <v>2102175.58</v>
      </c>
      <c r="F8" s="90">
        <f>F10</f>
        <v>4656378.55</v>
      </c>
      <c r="G8" s="91">
        <v>0</v>
      </c>
      <c r="H8" s="90">
        <v>0</v>
      </c>
      <c r="I8" s="90">
        <v>0</v>
      </c>
      <c r="J8" s="92">
        <v>0</v>
      </c>
      <c r="K8" s="9"/>
    </row>
    <row r="9" spans="1:11" ht="15">
      <c r="A9" s="17" t="s">
        <v>250</v>
      </c>
      <c r="B9" s="93" t="s">
        <v>251</v>
      </c>
      <c r="C9" s="94"/>
      <c r="D9" s="94"/>
      <c r="E9" s="94"/>
      <c r="F9" s="94">
        <v>0</v>
      </c>
      <c r="G9" s="95"/>
      <c r="H9" s="94"/>
      <c r="I9" s="94"/>
      <c r="J9" s="96">
        <v>0</v>
      </c>
      <c r="K9" s="9"/>
    </row>
    <row r="10" spans="1:11" ht="15">
      <c r="A10" s="17" t="s">
        <v>252</v>
      </c>
      <c r="B10" s="93" t="s">
        <v>253</v>
      </c>
      <c r="C10" s="94">
        <v>6758554.13</v>
      </c>
      <c r="D10" s="94">
        <v>6758554.13</v>
      </c>
      <c r="E10" s="94">
        <v>2102175.58</v>
      </c>
      <c r="F10" s="94">
        <v>4656378.55</v>
      </c>
      <c r="G10" s="95"/>
      <c r="H10" s="94"/>
      <c r="I10" s="94"/>
      <c r="J10" s="96">
        <v>0</v>
      </c>
      <c r="K10" s="9"/>
    </row>
    <row r="11" spans="1:11" ht="15">
      <c r="A11" s="16">
        <v>2</v>
      </c>
      <c r="B11" s="89" t="s">
        <v>254</v>
      </c>
      <c r="C11" s="90">
        <v>0</v>
      </c>
      <c r="D11" s="90">
        <v>0</v>
      </c>
      <c r="E11" s="90">
        <v>0</v>
      </c>
      <c r="F11" s="90">
        <v>0</v>
      </c>
      <c r="G11" s="114">
        <v>0</v>
      </c>
      <c r="H11" s="90">
        <v>0</v>
      </c>
      <c r="I11" s="90">
        <v>0</v>
      </c>
      <c r="J11" s="92">
        <v>0</v>
      </c>
      <c r="K11" s="9"/>
    </row>
    <row r="12" spans="1:11" ht="15">
      <c r="A12" s="18" t="s">
        <v>201</v>
      </c>
      <c r="B12" s="89" t="s">
        <v>255</v>
      </c>
      <c r="C12" s="90">
        <v>0</v>
      </c>
      <c r="D12" s="90">
        <v>0</v>
      </c>
      <c r="E12" s="90">
        <v>0</v>
      </c>
      <c r="F12" s="90">
        <v>0</v>
      </c>
      <c r="G12" s="91">
        <v>0</v>
      </c>
      <c r="H12" s="90">
        <v>0</v>
      </c>
      <c r="I12" s="90">
        <v>0</v>
      </c>
      <c r="J12" s="92">
        <v>0</v>
      </c>
      <c r="K12" s="9"/>
    </row>
    <row r="13" spans="1:11" ht="15">
      <c r="A13" s="16">
        <v>1</v>
      </c>
      <c r="B13" s="89" t="s">
        <v>256</v>
      </c>
      <c r="C13" s="145">
        <v>0</v>
      </c>
      <c r="D13" s="145">
        <v>0</v>
      </c>
      <c r="E13" s="145">
        <v>0</v>
      </c>
      <c r="F13" s="145">
        <v>0</v>
      </c>
      <c r="G13" s="146">
        <v>0</v>
      </c>
      <c r="H13" s="145">
        <v>0</v>
      </c>
      <c r="I13" s="145">
        <v>0</v>
      </c>
      <c r="J13" s="147">
        <v>0</v>
      </c>
      <c r="K13" s="9"/>
    </row>
    <row r="14" spans="1:11" ht="15">
      <c r="A14" s="17" t="s">
        <v>250</v>
      </c>
      <c r="B14" s="93" t="s">
        <v>251</v>
      </c>
      <c r="C14" s="145"/>
      <c r="D14" s="145"/>
      <c r="E14" s="145"/>
      <c r="F14" s="145">
        <v>0</v>
      </c>
      <c r="G14" s="146"/>
      <c r="H14" s="145"/>
      <c r="I14" s="145"/>
      <c r="J14" s="147">
        <v>0</v>
      </c>
      <c r="K14" s="9"/>
    </row>
    <row r="15" spans="1:11" ht="15">
      <c r="A15" s="17" t="s">
        <v>252</v>
      </c>
      <c r="B15" s="93" t="s">
        <v>253</v>
      </c>
      <c r="C15" s="145"/>
      <c r="D15" s="145"/>
      <c r="E15" s="145"/>
      <c r="F15" s="145">
        <v>0</v>
      </c>
      <c r="G15" s="146"/>
      <c r="H15" s="145"/>
      <c r="I15" s="145"/>
      <c r="J15" s="147">
        <v>0</v>
      </c>
      <c r="K15" s="9"/>
    </row>
    <row r="16" spans="1:11" ht="15.75" thickBot="1">
      <c r="A16" s="16">
        <v>2</v>
      </c>
      <c r="B16" s="89" t="s">
        <v>254</v>
      </c>
      <c r="C16" s="145">
        <v>0</v>
      </c>
      <c r="D16" s="145">
        <v>0</v>
      </c>
      <c r="E16" s="145">
        <v>0</v>
      </c>
      <c r="F16" s="145">
        <v>0</v>
      </c>
      <c r="G16" s="91">
        <v>0</v>
      </c>
      <c r="H16" s="90">
        <v>0</v>
      </c>
      <c r="I16" s="90">
        <v>0</v>
      </c>
      <c r="J16" s="92">
        <v>0</v>
      </c>
      <c r="K16" s="9"/>
    </row>
    <row r="17" spans="1:11" ht="16.5" thickBot="1" thickTop="1">
      <c r="A17" s="130" t="s">
        <v>257</v>
      </c>
      <c r="B17" s="131"/>
      <c r="C17" s="97">
        <f>C7</f>
        <v>6758554.13</v>
      </c>
      <c r="D17" s="97">
        <f>D7</f>
        <v>6758554.13</v>
      </c>
      <c r="E17" s="97">
        <f>E7</f>
        <v>2102175.58</v>
      </c>
      <c r="F17" s="97">
        <f>F7</f>
        <v>4656378.55</v>
      </c>
      <c r="G17" s="98">
        <v>0</v>
      </c>
      <c r="H17" s="97">
        <v>0</v>
      </c>
      <c r="I17" s="97">
        <v>0</v>
      </c>
      <c r="J17" s="99">
        <v>0</v>
      </c>
      <c r="K17" s="9"/>
    </row>
    <row r="18" spans="1:11" ht="15.75" thickTop="1">
      <c r="A18" s="15" t="s">
        <v>202</v>
      </c>
      <c r="B18" s="85" t="s">
        <v>258</v>
      </c>
      <c r="C18" s="86"/>
      <c r="D18" s="86"/>
      <c r="E18" s="86"/>
      <c r="F18" s="86">
        <v>0</v>
      </c>
      <c r="G18" s="87"/>
      <c r="H18" s="86"/>
      <c r="I18" s="86"/>
      <c r="J18" s="88">
        <v>0</v>
      </c>
      <c r="K18" s="9"/>
    </row>
    <row r="19" spans="1:11" ht="15.75" thickBot="1">
      <c r="A19" s="18" t="s">
        <v>203</v>
      </c>
      <c r="B19" s="89" t="s">
        <v>259</v>
      </c>
      <c r="C19" s="90"/>
      <c r="D19" s="90"/>
      <c r="E19" s="90"/>
      <c r="F19" s="90">
        <v>0</v>
      </c>
      <c r="G19" s="91"/>
      <c r="H19" s="90"/>
      <c r="I19" s="90"/>
      <c r="J19" s="92">
        <v>0</v>
      </c>
      <c r="K19" s="9"/>
    </row>
    <row r="20" spans="1:11" ht="16.5" thickBot="1" thickTop="1">
      <c r="A20" s="132" t="s">
        <v>260</v>
      </c>
      <c r="B20" s="133"/>
      <c r="C20" s="97">
        <v>0</v>
      </c>
      <c r="D20" s="97">
        <v>0</v>
      </c>
      <c r="E20" s="97">
        <v>0</v>
      </c>
      <c r="F20" s="97">
        <v>0</v>
      </c>
      <c r="G20" s="98">
        <v>0</v>
      </c>
      <c r="H20" s="97">
        <v>0</v>
      </c>
      <c r="I20" s="97">
        <v>0</v>
      </c>
      <c r="J20" s="99">
        <v>0</v>
      </c>
      <c r="K20" s="9"/>
    </row>
    <row r="21" spans="1:1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sheetProtection/>
  <mergeCells count="7">
    <mergeCell ref="A17:B17"/>
    <mergeCell ref="A20:B20"/>
    <mergeCell ref="I3:J3"/>
    <mergeCell ref="A5:A6"/>
    <mergeCell ref="B5:B6"/>
    <mergeCell ref="C5:F5"/>
    <mergeCell ref="G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H12" sqref="H1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59"/>
      <c r="C2" s="59"/>
      <c r="D2" s="59"/>
      <c r="E2" s="59"/>
      <c r="F2" s="103" t="s">
        <v>322</v>
      </c>
    </row>
    <row r="3" spans="2:6" ht="15">
      <c r="B3" s="59"/>
      <c r="C3" s="59"/>
      <c r="D3" s="59"/>
      <c r="E3" s="59"/>
      <c r="F3" s="59"/>
    </row>
    <row r="4" spans="2:6" ht="30" customHeight="1">
      <c r="B4" s="63"/>
      <c r="C4" s="63"/>
      <c r="D4" s="104" t="s">
        <v>270</v>
      </c>
      <c r="E4" s="104" t="s">
        <v>301</v>
      </c>
      <c r="F4" s="104" t="s">
        <v>302</v>
      </c>
    </row>
    <row r="5" spans="2:6" ht="15">
      <c r="B5" s="105" t="s">
        <v>281</v>
      </c>
      <c r="C5" s="63" t="s">
        <v>282</v>
      </c>
      <c r="D5" s="63"/>
      <c r="E5" s="63"/>
      <c r="F5" s="109"/>
    </row>
    <row r="6" spans="2:6" ht="15">
      <c r="B6" s="105" t="s">
        <v>284</v>
      </c>
      <c r="C6" s="63" t="s">
        <v>283</v>
      </c>
      <c r="D6" s="63"/>
      <c r="E6" s="63"/>
      <c r="F6" s="109"/>
    </row>
    <row r="7" spans="2:6" ht="15">
      <c r="B7" s="105" t="s">
        <v>285</v>
      </c>
      <c r="C7" s="63" t="s">
        <v>286</v>
      </c>
      <c r="D7" s="63"/>
      <c r="E7" s="63"/>
      <c r="F7" s="109"/>
    </row>
    <row r="8" spans="2:6" ht="15">
      <c r="B8" s="105" t="s">
        <v>287</v>
      </c>
      <c r="C8" s="63" t="s">
        <v>288</v>
      </c>
      <c r="D8" s="63"/>
      <c r="E8" s="63"/>
      <c r="F8" s="109"/>
    </row>
    <row r="9" spans="2:6" ht="15">
      <c r="B9" s="105" t="s">
        <v>289</v>
      </c>
      <c r="C9" s="63" t="s">
        <v>290</v>
      </c>
      <c r="D9" s="63"/>
      <c r="E9" s="63"/>
      <c r="F9" s="109"/>
    </row>
    <row r="10" spans="2:6" ht="15">
      <c r="B10" s="105" t="s">
        <v>291</v>
      </c>
      <c r="C10" s="63" t="s">
        <v>292</v>
      </c>
      <c r="D10" s="63"/>
      <c r="E10" s="63"/>
      <c r="F10" s="109"/>
    </row>
    <row r="11" spans="2:6" ht="15">
      <c r="B11" s="105" t="s">
        <v>293</v>
      </c>
      <c r="C11" s="63" t="s">
        <v>294</v>
      </c>
      <c r="D11" s="63"/>
      <c r="E11" s="63"/>
      <c r="F11" s="109"/>
    </row>
    <row r="12" spans="2:6" ht="15">
      <c r="B12" s="105" t="s">
        <v>295</v>
      </c>
      <c r="C12" s="63" t="s">
        <v>296</v>
      </c>
      <c r="D12" s="63"/>
      <c r="E12" s="63"/>
      <c r="F12" s="109"/>
    </row>
    <row r="13" spans="2:6" ht="15">
      <c r="B13" s="105" t="s">
        <v>297</v>
      </c>
      <c r="C13" s="63" t="s">
        <v>298</v>
      </c>
      <c r="D13" s="63"/>
      <c r="E13" s="63"/>
      <c r="F13" s="109"/>
    </row>
    <row r="14" spans="2:6" ht="15">
      <c r="B14" s="105" t="s">
        <v>299</v>
      </c>
      <c r="C14" s="63" t="s">
        <v>300</v>
      </c>
      <c r="D14" s="63"/>
      <c r="E14" s="63"/>
      <c r="F14" s="109"/>
    </row>
    <row r="15" spans="2:6" ht="15">
      <c r="B15" s="143" t="s">
        <v>303</v>
      </c>
      <c r="C15" s="143"/>
      <c r="D15" s="63"/>
      <c r="E15" s="63"/>
      <c r="F15" s="109"/>
    </row>
    <row r="16" ht="15">
      <c r="B16" s="13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59"/>
      <c r="C4" s="59"/>
      <c r="D4" s="59"/>
      <c r="E4" s="59"/>
      <c r="F4" s="59"/>
      <c r="G4" s="59"/>
      <c r="H4" s="103" t="s">
        <v>323</v>
      </c>
    </row>
    <row r="5" spans="2:8" ht="15">
      <c r="B5" s="144" t="s">
        <v>309</v>
      </c>
      <c r="C5" s="144"/>
      <c r="D5" s="144"/>
      <c r="E5" s="144"/>
      <c r="F5" s="144"/>
      <c r="G5" s="144"/>
      <c r="H5" s="144"/>
    </row>
    <row r="6" spans="2:8" ht="15">
      <c r="B6" s="59"/>
      <c r="C6" s="59"/>
      <c r="D6" s="59"/>
      <c r="E6" s="59"/>
      <c r="F6" s="59"/>
      <c r="G6" s="59"/>
      <c r="H6" s="59"/>
    </row>
    <row r="7" spans="2:8" ht="36">
      <c r="B7" s="106" t="s">
        <v>304</v>
      </c>
      <c r="C7" s="106" t="s">
        <v>305</v>
      </c>
      <c r="D7" s="106" t="s">
        <v>314</v>
      </c>
      <c r="E7" s="106" t="s">
        <v>310</v>
      </c>
      <c r="F7" s="106" t="s">
        <v>306</v>
      </c>
      <c r="G7" s="106" t="s">
        <v>307</v>
      </c>
      <c r="H7" s="106" t="s">
        <v>308</v>
      </c>
    </row>
    <row r="8" spans="2:8" ht="15">
      <c r="B8" s="63"/>
      <c r="C8" s="63"/>
      <c r="D8" s="63"/>
      <c r="E8" s="63"/>
      <c r="F8" s="63"/>
      <c r="G8" s="63"/>
      <c r="H8" s="63"/>
    </row>
    <row r="9" spans="2:8" ht="15">
      <c r="B9" s="63"/>
      <c r="C9" s="63"/>
      <c r="D9" s="63"/>
      <c r="E9" s="63"/>
      <c r="F9" s="63"/>
      <c r="G9" s="63"/>
      <c r="H9" s="63"/>
    </row>
    <row r="10" spans="2:8" ht="15">
      <c r="B10" s="63"/>
      <c r="C10" s="63"/>
      <c r="D10" s="63"/>
      <c r="E10" s="63"/>
      <c r="F10" s="63"/>
      <c r="G10" s="63"/>
      <c r="H10" s="63"/>
    </row>
  </sheetData>
  <sheetProtection/>
  <mergeCells count="1">
    <mergeCell ref="B5:H5"/>
  </mergeCells>
  <printOptions/>
  <pageMargins left="0.33" right="0.4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2019-12-17T09:04:57Z</dcterms:modified>
  <cp:category/>
  <cp:version/>
  <cp:contentType/>
  <cp:contentStatus/>
</cp:coreProperties>
</file>